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441" documentId="11_EE1C295A38DA22C4232790138295884FB906F14C" xr6:coauthVersionLast="47" xr6:coauthVersionMax="47" xr10:uidLastSave="{42D7B079-CC88-4046-8F6A-53E13B65D986}"/>
  <bookViews>
    <workbookView xWindow="28680" yWindow="-120" windowWidth="29040" windowHeight="15840" activeTab="12" xr2:uid="{00000000-000D-0000-FFFF-FFFF00000000}"/>
  </bookViews>
  <sheets>
    <sheet name="model elements" sheetId="1" r:id="rId1"/>
    <sheet name="rfep after domain reduction" sheetId="3" r:id="rId2"/>
    <sheet name="output subproblem" sheetId="2" r:id="rId3"/>
    <sheet name="Print Solution Function" sheetId="4" r:id="rId4"/>
    <sheet name="Domain reduction function" sheetId="6" r:id="rId5"/>
    <sheet name="Function Read instance" sheetId="9" r:id="rId6"/>
    <sheet name="Sheet2" sheetId="11" r:id="rId7"/>
    <sheet name="output subproblem readability" sheetId="5" r:id="rId8"/>
    <sheet name="output domain reduction" sheetId="8" r:id="rId9"/>
    <sheet name="solve_multiple_frvrp" sheetId="10" r:id="rId10"/>
    <sheet name="rfep run experiments" sheetId="13" r:id="rId11"/>
    <sheet name="Sheet3" sheetId="18" r:id="rId12"/>
    <sheet name="Sheet4" sheetId="19" r:id="rId13"/>
    <sheet name="Print Solution Experiments" sheetId="14" r:id="rId14"/>
    <sheet name="Building factor combination" sheetId="15" r:id="rId15"/>
    <sheet name="Tracking events data reading" sheetId="16" r:id="rId16"/>
    <sheet name="Tracking events solve multiple" sheetId="17" r:id="rId17"/>
  </sheets>
  <calcPr calcId="191029"/>
  <pivotCaches>
    <pivotCache cacheId="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8" l="1"/>
  <c r="C6" i="18"/>
  <c r="C5" i="18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D20" i="14"/>
  <c r="E20" i="14" s="1"/>
  <c r="D19" i="14"/>
  <c r="E19" i="14" s="1"/>
  <c r="D18" i="14"/>
  <c r="E18" i="14" s="1"/>
  <c r="D17" i="14"/>
  <c r="E17" i="14" s="1"/>
  <c r="D16" i="14"/>
  <c r="D14" i="14"/>
  <c r="D13" i="14"/>
  <c r="D12" i="14"/>
  <c r="E12" i="14"/>
  <c r="E21" i="14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E14" i="14"/>
  <c r="C14" i="14"/>
  <c r="E13" i="14"/>
  <c r="C13" i="14"/>
  <c r="C12" i="14"/>
  <c r="D11" i="14"/>
  <c r="E11" i="14" s="1"/>
  <c r="C11" i="14"/>
  <c r="B11" i="14"/>
  <c r="E10" i="14"/>
  <c r="D10" i="14"/>
  <c r="B10" i="14"/>
  <c r="C10" i="14" s="1"/>
  <c r="D9" i="14"/>
  <c r="E9" i="14" s="1"/>
  <c r="C9" i="14"/>
  <c r="B9" i="14"/>
  <c r="E8" i="14"/>
  <c r="D8" i="14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6" i="13"/>
  <c r="B7" i="13"/>
  <c r="B8" i="13"/>
  <c r="B9" i="13"/>
  <c r="B10" i="13"/>
  <c r="B11" i="13"/>
  <c r="B12" i="13"/>
  <c r="B13" i="13"/>
  <c r="B14" i="13"/>
  <c r="B15" i="13"/>
  <c r="B16" i="13"/>
  <c r="C16" i="13" s="1"/>
  <c r="B17" i="13"/>
  <c r="B18" i="13"/>
  <c r="B19" i="13"/>
  <c r="B20" i="13"/>
  <c r="B21" i="13"/>
  <c r="B22" i="13"/>
  <c r="B23" i="13"/>
  <c r="B24" i="13"/>
  <c r="C24" i="13" s="1"/>
  <c r="B25" i="13"/>
  <c r="B26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B5" i="13"/>
  <c r="C5" i="13" s="1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28" i="4"/>
  <c r="E27" i="4"/>
  <c r="E26" i="4"/>
  <c r="E25" i="4"/>
  <c r="E24" i="4"/>
  <c r="E23" i="4"/>
  <c r="E20" i="4"/>
  <c r="E19" i="4"/>
  <c r="E18" i="4"/>
  <c r="E8" i="4"/>
  <c r="D8" i="4"/>
  <c r="D18" i="4"/>
  <c r="D22" i="4"/>
  <c r="E22" i="4" s="1"/>
  <c r="D31" i="4"/>
  <c r="E31" i="4" s="1"/>
  <c r="D30" i="4"/>
  <c r="E30" i="4" s="1"/>
  <c r="D29" i="4"/>
  <c r="E29" i="4" s="1"/>
  <c r="D32" i="4"/>
  <c r="E32" i="4" s="1"/>
  <c r="D34" i="4"/>
  <c r="E34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1" i="4"/>
  <c r="E11" i="4" s="1"/>
  <c r="D10" i="4"/>
  <c r="E10" i="4" s="1"/>
  <c r="C18" i="10" l="1"/>
  <c r="C20" i="10"/>
  <c r="C17" i="10"/>
  <c r="B11" i="4"/>
  <c r="C11" i="4" s="1"/>
  <c r="B10" i="4"/>
  <c r="C10" i="4" s="1"/>
  <c r="C21" i="4"/>
  <c r="C19" i="10" l="1"/>
  <c r="C21" i="10"/>
  <c r="B9" i="4"/>
  <c r="C9" i="4" s="1"/>
  <c r="D9" i="4"/>
  <c r="E9" i="4" s="1"/>
  <c r="B8" i="4"/>
  <c r="C8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3" i="4"/>
  <c r="E4" i="4"/>
  <c r="E5" i="4"/>
  <c r="E6" i="4"/>
  <c r="E7" i="4"/>
  <c r="E12" i="4"/>
  <c r="E13" i="4"/>
  <c r="E14" i="4"/>
  <c r="E15" i="4"/>
  <c r="E16" i="4"/>
  <c r="E17" i="4"/>
  <c r="E33" i="4"/>
  <c r="C12" i="4"/>
  <c r="C4" i="4"/>
  <c r="C13" i="4"/>
  <c r="C29" i="4"/>
  <c r="C28" i="4"/>
  <c r="C27" i="4"/>
  <c r="C26" i="4"/>
  <c r="C25" i="4"/>
  <c r="C24" i="4"/>
  <c r="C23" i="4"/>
  <c r="C22" i="4"/>
  <c r="C20" i="4"/>
  <c r="C19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4" i="4"/>
  <c r="C33" i="4"/>
  <c r="C32" i="4"/>
  <c r="C31" i="4"/>
  <c r="C30" i="4"/>
  <c r="C18" i="4"/>
  <c r="C17" i="4"/>
  <c r="C16" i="4"/>
  <c r="C15" i="4"/>
  <c r="C14" i="4"/>
  <c r="C7" i="4"/>
  <c r="C6" i="4"/>
  <c r="C5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<sst xmlns="http://schemas.openxmlformats.org/spreadsheetml/2006/main" count="823" uniqueCount="313">
  <si>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</si>
  <si>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</si>
  <si>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</si>
  <si>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</si>
  <si>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</si>
  <si>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</si>
  <si>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</si>
  <si>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</si>
  <si>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</si>
  <si>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</si>
  <si>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</si>
  <si>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</si>
  <si>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</si>
  <si>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</si>
  <si>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</si>
  <si>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</si>
  <si>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</si>
  <si>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</si>
  <si>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</si>
  <si>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</si>
  <si>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</si>
  <si>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</si>
  <si>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</si>
  <si>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</si>
  <si>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</si>
  <si>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</si>
  <si>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</si>
  <si>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</si>
  <si>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</si>
  <si>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</si>
  <si>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</si>
  <si>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</si>
  <si>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</si>
  <si>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</si>
  <si>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</si>
  <si>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</si>
  <si>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</si>
  <si>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</si>
  <si>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</si>
  <si>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</si>
  <si>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</si>
  <si>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</si>
  <si>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</si>
  <si>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</si>
  <si>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</si>
  <si>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</si>
  <si>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</si>
  <si>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</si>
  <si>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</si>
  <si>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</si>
  <si>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</si>
  <si>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</si>
  <si>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</si>
  <si>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</si>
  <si>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</si>
  <si>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</si>
  <si>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</si>
  <si>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</si>
  <si>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</si>
  <si>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</si>
  <si>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</si>
  <si>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</si>
  <si>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</si>
  <si>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</si>
  <si>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</si>
  <si>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</si>
  <si>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</si>
  <si>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</si>
  <si>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</si>
  <si>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</si>
  <si>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</si>
  <si>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</si>
  <si>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</si>
  <si>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</si>
  <si>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</si>
  <si>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</si>
  <si>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</si>
  <si>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</si>
  <si>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</si>
  <si>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</si>
  <si>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</si>
  <si>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</si>
  <si>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</si>
  <si>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</si>
  <si>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</si>
  <si>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</si>
  <si>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</si>
  <si>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</si>
  <si>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</si>
  <si>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</si>
  <si>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</si>
  <si>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</si>
  <si>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</si>
  <si>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</si>
  <si>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</si>
  <si>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</si>
  <si>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</si>
  <si>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</si>
  <si>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</si>
  <si>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</si>
  <si>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</si>
  <si>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</si>
  <si>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</si>
  <si>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</si>
  <si>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</si>
  <si>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</si>
  <si>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</si>
  <si>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</si>
  <si>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</si>
  <si>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</si>
  <si>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</si>
  <si>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</si>
  <si>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</si>
  <si>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</si>
  <si>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</si>
  <si>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</si>
  <si>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</si>
  <si>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</si>
  <si>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</si>
  <si>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</si>
  <si>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</si>
  <si>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</si>
  <si>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</si>
  <si>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</si>
  <si>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</si>
  <si>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</si>
  <si>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</si>
  <si>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</si>
  <si>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</si>
  <si>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</si>
  <si>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</si>
  <si>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</si>
  <si>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</si>
  <si>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</si>
  <si>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</si>
  <si>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</si>
  <si>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</si>
  <si>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</si>
  <si>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</si>
  <si>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excel_input_file = file,</t>
  </si>
  <si>
    <t>excel_output_file = output_file,</t>
  </si>
  <si>
    <t>scenario_name = scenario_name,</t>
  </si>
  <si>
    <t>output_solve = d_subproblem_solution[e],</t>
  </si>
  <si>
    <t>b_print_solution_detail = True,</t>
  </si>
  <si>
    <t>sVehiclesPaths = sSubVehiclesPaths,</t>
  </si>
  <si>
    <t>sOriginalStationsPotential = sOriginalStationsPotential,</t>
  </si>
  <si>
    <t>sSequenceNodesNodesVehiclesPaths = sSubSequenceNodesNodesVehiclesPaths,</t>
  </si>
  <si>
    <t>sStationsPaths = sStationsPaths2,</t>
  </si>
  <si>
    <t>sOriginalStationsOwn = sOriginalStationsOwn,</t>
  </si>
  <si>
    <t>sStationsVehiclesPaths = sSubStationsVehiclesPaths,</t>
  </si>
  <si>
    <t>pStartInventory = pStartInventory,</t>
  </si>
  <si>
    <t>pConsumptionRate = pConsumptionRate,</t>
  </si>
  <si>
    <t>pConsumptionMainRoute = pConsumptionMainRoute,</t>
  </si>
  <si>
    <t>pDistanceOOP = pDistanceOOP,</t>
  </si>
  <si>
    <t>pConsumptionOOP = pConsumptionOOP,</t>
  </si>
  <si>
    <t>pQuantityVehicles = pQuantityVehicles,</t>
  </si>
  <si>
    <t>pVariableCost = pVariableCost,</t>
  </si>
  <si>
    <t>pOpportunityCost = pOpportunityCost,</t>
  </si>
  <si>
    <t>pPrice = pPrice,</t>
  </si>
  <si>
    <t>pDistance = pDistance,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</si>
  <si>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</si>
  <si>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</si>
  <si>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</si>
  <si>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</si>
  <si>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</si>
  <si>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</si>
  <si>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</si>
  <si>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</si>
  <si>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</si>
  <si>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</si>
  <si>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</si>
  <si>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</si>
  <si>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</si>
  <si>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</si>
  <si>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</si>
  <si>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</si>
  <si>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</si>
  <si>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</si>
  <si>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</si>
  <si>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</si>
  <si>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</si>
  <si>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</si>
  <si>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</si>
  <si>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</si>
  <si>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</si>
  <si>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</si>
  <si>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</si>
  <si>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</si>
  <si>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</si>
  <si>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</si>
  <si>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</si>
  <si>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</si>
  <si>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</si>
  <si>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</si>
  <si>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</si>
  <si>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</si>
  <si>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</si>
  <si>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</si>
  <si>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</si>
  <si>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</si>
  <si>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</si>
  <si>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</si>
  <si>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</si>
  <si>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</si>
  <si>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</si>
  <si>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</si>
  <si>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</si>
  <si>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</si>
  <si>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</si>
  <si>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</si>
  <si>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</si>
  <si>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</si>
  <si>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</si>
  <si>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</si>
  <si>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</si>
  <si>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</si>
  <si>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</si>
  <si>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</si>
  <si>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</si>
  <si>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</si>
  <si>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</si>
  <si>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</si>
  <si>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</si>
  <si>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</si>
  <si>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</si>
  <si>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</si>
  <si>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</si>
  <si>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</si>
  <si>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</si>
  <si>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</si>
  <si>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</si>
  <si>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</si>
  <si>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</si>
  <si>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</si>
  <si>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</si>
  <si>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</si>
  <si>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</si>
  <si>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</si>
  <si>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</si>
  <si>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</si>
  <si>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</si>
  <si>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</si>
  <si>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</si>
  <si>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</si>
  <si>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</si>
  <si>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</si>
  <si>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</si>
  <si>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</si>
  <si>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</si>
  <si>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</si>
  <si>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</si>
  <si>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</si>
  <si>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</si>
  <si>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</si>
  <si>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</si>
  <si>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</si>
  <si>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</si>
  <si>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</si>
  <si>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</si>
  <si>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</si>
  <si>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</si>
  <si>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</si>
  <si>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</si>
  <si>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</si>
  <si>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</si>
  <si>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</si>
  <si>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</si>
  <si>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</si>
  <si>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</si>
  <si>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</si>
  <si>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</si>
  <si>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</si>
  <si>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</si>
  <si>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</si>
  <si>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</si>
  <si>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</si>
  <si>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</si>
  <si>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</si>
  <si>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</si>
  <si>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</si>
  <si>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</si>
  <si>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</si>
  <si>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</si>
  <si>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</si>
  <si>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</si>
  <si>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</si>
  <si>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</si>
  <si>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</si>
  <si>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</si>
  <si>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</si>
  <si>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</si>
  <si>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</si>
  <si>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</si>
  <si>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</si>
  <si>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</si>
  <si>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</si>
  <si>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</si>
  <si>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</si>
  <si>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Name</t>
  </si>
  <si>
    <t>Alejo</t>
  </si>
  <si>
    <t>Age</t>
  </si>
  <si>
    <t>Daniel</t>
  </si>
  <si>
    <t>Juan</t>
  </si>
  <si>
    <t>Country</t>
  </si>
  <si>
    <t>Colombia</t>
  </si>
  <si>
    <t>China</t>
  </si>
  <si>
    <t>llkjk</t>
  </si>
  <si>
    <t>kjljl</t>
  </si>
  <si>
    <t>kkjk</t>
  </si>
  <si>
    <t>Row Labels</t>
  </si>
  <si>
    <t>Grand Total</t>
  </si>
  <si>
    <t>Sum of Age</t>
  </si>
  <si>
    <t>Hola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</si>
</sst>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523875</xdr:colOff>
          <xdr:row>1</xdr:row>
          <xdr:rowOff>66675</xdr:rowOff>
        </xdr:from>
        <xdr:to>
          <xdr:col>9</xdr:col>
          <xdr:colOff>180975</xdr:colOff>
          <xdr:row>4</xdr:row>
          <xdr:rowOff>66675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C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Greet Alejandro</a:t>
              </a:r>
            </a:p>
            <a:p>
              <a:pPr algn="ctr" rtl="0">
                <a:defRPr sz="1000"/>
              </a:pPr>
              <a:endParaRPr lang="en-AU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lle Salazar" refreshedDate="44448.522461342596" createdVersion="7" refreshedVersion="7" minRefreshableVersion="3" recordCount="6" xr:uid="{0473AED2-2F88-4CDA-930E-F777C841EFFA}">
  <cacheSource type="worksheet">
    <worksheetSource ref="A1:C7" sheet="Sheet3"/>
  </cacheSource>
  <cacheFields count="3">
    <cacheField name="Country" numFmtId="0">
      <sharedItems count="2">
        <s v="Colombia"/>
        <s v="China"/>
      </sharedItems>
    </cacheField>
    <cacheField name="Name" numFmtId="0">
      <sharedItems/>
    </cacheField>
    <cacheField name="Age" numFmtId="0">
      <sharedItems containsSemiMixedTypes="0" containsString="0" containsNumber="1" minValue="9.7874841028615656E-3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Alejo"/>
    <n v="19"/>
  </r>
  <r>
    <x v="0"/>
    <s v="Daniel"/>
    <n v="35"/>
  </r>
  <r>
    <x v="0"/>
    <s v="Juan"/>
    <n v="8"/>
  </r>
  <r>
    <x v="1"/>
    <s v="llkjk"/>
    <n v="9.7874841028615656E-3"/>
  </r>
  <r>
    <x v="1"/>
    <s v="kjljl"/>
    <n v="0.92697036453421133"/>
  </r>
  <r>
    <x v="1"/>
    <s v="kkjk"/>
    <n v="0.8002499318799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B1DEB-AD54-432D-A639-8D2CCF6D6D22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1:H4" firstHeaderRow="1" firstDataRow="1" firstDataCol="1"/>
  <pivotFields count="3"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H1" workbookViewId="0">
      <selection activeCell="I4" sqref="I4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186</v>
      </c>
    </row>
    <row r="4" spans="1:3" ht="15.75" thickBot="1" x14ac:dyDescent="0.3">
      <c r="A4" s="24" t="s">
        <v>187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69"/>
  <sheetViews>
    <sheetView showGridLines="0" workbookViewId="0">
      <selection activeCell="C4" sqref="C4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186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tr">
        <f>"data_rfep["&amp;$B$3&amp;A5&amp;$B$3&amp;"]"</f>
        <v>data_rfep["sNodesVehiclesPaths"]</v>
      </c>
      <c r="C5" s="6" t="str">
        <f>A5&amp;" = " &amp;B5&amp;","</f>
        <v>sNodesVehiclesPaths = data_rfep["sNodesVehiclesPaths"],</v>
      </c>
    </row>
    <row r="6" spans="1:3" x14ac:dyDescent="0.25">
      <c r="A6" s="2" t="s">
        <v>2</v>
      </c>
      <c r="B6" s="30" t="str">
        <f t="shared" ref="B6:B40" si="0">"data_rfep["&amp;$B$3&amp;A6&amp;$B$3&amp;"]"</f>
        <v>data_rfep["sStationsVehiclesPaths"]</v>
      </c>
      <c r="C6" s="6" t="str">
        <f t="shared" ref="C6:C20" si="1">A6&amp;" = " &amp;B6&amp;","</f>
        <v>sStationsVehiclesPaths = data_rfep["sStationsVehiclesPaths"],</v>
      </c>
    </row>
    <row r="7" spans="1:3" x14ac:dyDescent="0.25">
      <c r="A7" s="2" t="s">
        <v>3</v>
      </c>
      <c r="B7" s="30" t="str">
        <f t="shared" si="0"/>
        <v>data_rfep["sOriginalStationsOwn"]</v>
      </c>
      <c r="C7" s="6" t="str">
        <f t="shared" si="1"/>
        <v>sOriginalStationsOwn = data_rfep["sOriginalStationsOwn"],</v>
      </c>
    </row>
    <row r="8" spans="1:3" x14ac:dyDescent="0.25">
      <c r="A8" s="2" t="s">
        <v>4</v>
      </c>
      <c r="B8" s="30" t="str">
        <f t="shared" si="0"/>
        <v>data_rfep["sOriginalStationsPotential"]</v>
      </c>
      <c r="C8" s="6" t="str">
        <f t="shared" si="1"/>
        <v>sOriginalStationsPotential = data_rfep["sOriginalStationsPotential"],</v>
      </c>
    </row>
    <row r="9" spans="1:3" x14ac:dyDescent="0.25">
      <c r="A9" s="2" t="s">
        <v>5</v>
      </c>
      <c r="B9" s="30" t="str">
        <f t="shared" si="0"/>
        <v>data_rfep["sSuppliers"]</v>
      </c>
      <c r="C9" s="6" t="str">
        <f t="shared" si="1"/>
        <v>sSuppliers = data_rfep["sSuppliers"],</v>
      </c>
    </row>
    <row r="10" spans="1:3" x14ac:dyDescent="0.25">
      <c r="A10" s="2" t="s">
        <v>6</v>
      </c>
      <c r="B10" s="30" t="str">
        <f t="shared" si="0"/>
        <v>data_rfep["sSuppliersRanges"]</v>
      </c>
      <c r="C10" s="6" t="str">
        <f t="shared" si="1"/>
        <v>sSuppliersRanges = data_rfep["sSuppliersRanges"],</v>
      </c>
    </row>
    <row r="11" spans="1:3" x14ac:dyDescent="0.25">
      <c r="A11" s="2" t="s">
        <v>7</v>
      </c>
      <c r="B11" s="30" t="str">
        <f t="shared" si="0"/>
        <v>data_rfep["sOriginVehiclesPaths"]</v>
      </c>
      <c r="C11" s="6" t="str">
        <f t="shared" si="1"/>
        <v>sOriginVehiclesPaths = data_rfep["sOriginVehiclesPaths"],</v>
      </c>
    </row>
    <row r="12" spans="1:3" x14ac:dyDescent="0.25">
      <c r="A12" s="2" t="s">
        <v>8</v>
      </c>
      <c r="B12" s="30" t="str">
        <f t="shared" si="0"/>
        <v>data_rfep["sDestinationVehiclesPaths"]</v>
      </c>
      <c r="C12" s="6" t="str">
        <f t="shared" si="1"/>
        <v>sDestinationVehiclesPaths = data_rfep["sDestinationVehiclesPaths"],</v>
      </c>
    </row>
    <row r="13" spans="1:3" x14ac:dyDescent="0.25">
      <c r="A13" s="2" t="s">
        <v>9</v>
      </c>
      <c r="B13" s="30" t="str">
        <f t="shared" si="0"/>
        <v>data_rfep["sSequenceNodesNodesVehiclesPaths"]</v>
      </c>
      <c r="C13" s="6" t="str">
        <f t="shared" si="1"/>
        <v>sSequenceNodesNodesVehiclesPaths = data_rfep["sSequenceNodesNodesVehiclesPaths"],</v>
      </c>
    </row>
    <row r="14" spans="1:3" x14ac:dyDescent="0.25">
      <c r="A14" s="2" t="s">
        <v>10</v>
      </c>
      <c r="B14" s="30" t="str">
        <f t="shared" si="0"/>
        <v>data_rfep["sFirstStationVehiclesPaths"]</v>
      </c>
      <c r="C14" s="6" t="str">
        <f t="shared" si="1"/>
        <v>sFirstStationVehiclesPaths = data_rfep["sFirstStationVehiclesPaths"],</v>
      </c>
    </row>
    <row r="15" spans="1:3" x14ac:dyDescent="0.25">
      <c r="A15" s="2" t="s">
        <v>11</v>
      </c>
      <c r="B15" s="30" t="str">
        <f t="shared" si="0"/>
        <v>data_rfep["sNotFirstStationVehiclesPaths"]</v>
      </c>
      <c r="C15" s="6" t="str">
        <f t="shared" si="1"/>
        <v>sNotFirstStationVehiclesPaths = data_rfep["sNotFirstStationVehiclesPaths"],</v>
      </c>
    </row>
    <row r="16" spans="1:3" x14ac:dyDescent="0.25">
      <c r="A16" s="2" t="s">
        <v>12</v>
      </c>
      <c r="B16" s="30" t="str">
        <f t="shared" si="0"/>
        <v>data_rfep["sNodesPotentialNodesOriginalVehiclesPaths"]</v>
      </c>
      <c r="C16" s="6" t="str">
        <f t="shared" si="1"/>
        <v>sNodesPotentialNodesOriginalVehiclesPaths = data_rfep["sNodesPotentialNodesOriginalVehiclesPaths"],</v>
      </c>
    </row>
    <row r="17" spans="1:3" x14ac:dyDescent="0.25">
      <c r="A17" s="2" t="s">
        <v>13</v>
      </c>
      <c r="B17" s="30" t="str">
        <f t="shared" si="0"/>
        <v>data_rfep["sOriginalStationsMirrorStations"]</v>
      </c>
      <c r="C17" s="6" t="str">
        <f t="shared" si="1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0"/>
        <v>data_rfep["sStationsSuppliers"]</v>
      </c>
      <c r="C18" s="6" t="str">
        <f t="shared" si="1"/>
        <v>sStationsSuppliers = data_rfep["sStationsSuppliers"],</v>
      </c>
    </row>
    <row r="19" spans="1:3" x14ac:dyDescent="0.25">
      <c r="A19" s="2" t="s">
        <v>15</v>
      </c>
      <c r="B19" s="30" t="str">
        <f t="shared" si="0"/>
        <v>data_rfep["sSuppliersWithDiscount"]</v>
      </c>
      <c r="C19" s="6" t="str">
        <f t="shared" si="1"/>
        <v>sSuppliersWithDiscount = data_rfep["sSuppliersWithDiscount"],</v>
      </c>
    </row>
    <row r="20" spans="1:3" x14ac:dyDescent="0.25">
      <c r="A20" s="2" t="s">
        <v>69</v>
      </c>
      <c r="B20" s="30" t="str">
        <f t="shared" si="0"/>
        <v>data_rfep["sRanges"]</v>
      </c>
      <c r="C20" s="6" t="str">
        <f t="shared" si="1"/>
        <v>sRanges = data_rfep["sRanges"],</v>
      </c>
    </row>
    <row r="21" spans="1:3" x14ac:dyDescent="0.25">
      <c r="A21" s="2" t="s">
        <v>17</v>
      </c>
      <c r="B21" s="30" t="str">
        <f t="shared" si="0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0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0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0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0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tr">
        <f t="shared" si="0"/>
        <v>data_rfep["pConsumptionMainRoute"]</v>
      </c>
      <c r="C26" s="6" t="str">
        <f t="shared" si="2"/>
        <v>pConsumptionMainRoute = data_rfep["pConsumptionMainRoute"],</v>
      </c>
    </row>
    <row r="27" spans="1:3" x14ac:dyDescent="0.25">
      <c r="A27" s="2" t="s">
        <v>23</v>
      </c>
      <c r="B27" s="30" t="str">
        <f t="shared" si="0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0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0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0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0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0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0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0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0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0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0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0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0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0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C271-8430-46A6-B54B-2E0E3E852298}">
  <sheetPr codeName="Sheet12"/>
  <dimension ref="A1:H7"/>
  <sheetViews>
    <sheetView workbookViewId="0">
      <selection activeCell="J5" sqref="J5"/>
    </sheetView>
  </sheetViews>
  <sheetFormatPr defaultRowHeight="15" x14ac:dyDescent="0.25"/>
  <cols>
    <col min="7" max="7" width="13.140625" bestFit="1" customWidth="1"/>
    <col min="8" max="8" width="12" bestFit="1" customWidth="1"/>
  </cols>
  <sheetData>
    <row r="1" spans="1:8" x14ac:dyDescent="0.25">
      <c r="A1" t="s">
        <v>303</v>
      </c>
      <c r="B1" t="s">
        <v>298</v>
      </c>
      <c r="C1" t="s">
        <v>300</v>
      </c>
      <c r="G1" s="39" t="s">
        <v>309</v>
      </c>
      <c r="H1" t="s">
        <v>311</v>
      </c>
    </row>
    <row r="2" spans="1:8" x14ac:dyDescent="0.25">
      <c r="A2" t="s">
        <v>304</v>
      </c>
      <c r="B2" t="s">
        <v>299</v>
      </c>
      <c r="C2">
        <v>19</v>
      </c>
      <c r="G2" s="40" t="s">
        <v>305</v>
      </c>
      <c r="H2" s="41">
        <v>1.7370077805170463</v>
      </c>
    </row>
    <row r="3" spans="1:8" x14ac:dyDescent="0.25">
      <c r="A3" t="s">
        <v>304</v>
      </c>
      <c r="B3" t="s">
        <v>301</v>
      </c>
      <c r="C3">
        <v>35</v>
      </c>
      <c r="G3" s="40" t="s">
        <v>304</v>
      </c>
      <c r="H3" s="41">
        <v>62</v>
      </c>
    </row>
    <row r="4" spans="1:8" x14ac:dyDescent="0.25">
      <c r="A4" t="s">
        <v>304</v>
      </c>
      <c r="B4" t="s">
        <v>302</v>
      </c>
      <c r="C4">
        <v>8</v>
      </c>
      <c r="G4" s="40" t="s">
        <v>310</v>
      </c>
      <c r="H4" s="41">
        <v>63.737007780517047</v>
      </c>
    </row>
    <row r="5" spans="1:8" x14ac:dyDescent="0.25">
      <c r="A5" t="s">
        <v>305</v>
      </c>
      <c r="B5" t="s">
        <v>306</v>
      </c>
      <c r="C5">
        <f ca="1">RAND()</f>
        <v>0.20902452712958786</v>
      </c>
    </row>
    <row r="6" spans="1:8" x14ac:dyDescent="0.25">
      <c r="A6" t="s">
        <v>305</v>
      </c>
      <c r="B6" t="s">
        <v>307</v>
      </c>
      <c r="C6">
        <f t="shared" ref="C6:C7" ca="1" si="0">RAND()</f>
        <v>0.44357914747329896</v>
      </c>
    </row>
    <row r="7" spans="1:8" x14ac:dyDescent="0.25">
      <c r="A7" t="s">
        <v>305</v>
      </c>
      <c r="B7" t="s">
        <v>308</v>
      </c>
      <c r="C7">
        <f t="shared" ca="1" si="0"/>
        <v>0.47968359170275321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1AE-1247-47DD-8F12-72187E7BE981}">
  <sheetPr codeName="Sheet17"/>
  <dimension ref="B1"/>
  <sheetViews>
    <sheetView tabSelected="1" workbookViewId="0">
      <selection activeCell="F8" sqref="F8"/>
    </sheetView>
  </sheetViews>
  <sheetFormatPr defaultRowHeight="15" x14ac:dyDescent="0.25"/>
  <sheetData>
    <row r="1" spans="2:2" x14ac:dyDescent="0.25">
      <c r="B1" t="s">
        <v>312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Button 1">
              <controlPr defaultSize="0" print="0" autoFill="0" autoPict="0" macro="[0]!say_hello_to_alejandro">
                <anchor moveWithCells="1" sizeWithCells="1">
                  <from>
                    <xdr:col>6</xdr:col>
                    <xdr:colOff>523875</xdr:colOff>
                    <xdr:row>1</xdr:row>
                    <xdr:rowOff>66675</xdr:rowOff>
                  </from>
                  <to>
                    <xdr:col>9</xdr:col>
                    <xdr:colOff>180975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J34"/>
  <sheetViews>
    <sheetView workbookViewId="0">
      <selection activeCell="D20" sqref="D20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  <col min="7" max="7" width="43" bestFit="1" customWidth="1"/>
  </cols>
  <sheetData>
    <row r="1" spans="1:10" x14ac:dyDescent="0.25">
      <c r="A1" s="1" t="s">
        <v>135</v>
      </c>
      <c r="B1" s="14" t="s">
        <v>92</v>
      </c>
      <c r="D1" t="s">
        <v>186</v>
      </c>
    </row>
    <row r="2" spans="1:10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</row>
    <row r="3" spans="1:10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  <c r="G3" t="s">
        <v>109</v>
      </c>
      <c r="J3" t="s">
        <v>139</v>
      </c>
    </row>
    <row r="4" spans="1:10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G4" t="s">
        <v>110</v>
      </c>
      <c r="J4" t="s">
        <v>140</v>
      </c>
    </row>
    <row r="5" spans="1:10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  <c r="G5" t="s">
        <v>111</v>
      </c>
      <c r="J5" t="s">
        <v>141</v>
      </c>
    </row>
    <row r="6" spans="1:10" x14ac:dyDescent="0.25">
      <c r="A6" s="14" t="s">
        <v>118</v>
      </c>
      <c r="B6" s="14"/>
      <c r="C6" s="22" t="str">
        <f t="shared" si="0"/>
        <v>output_solve,</v>
      </c>
      <c r="D6" s="14" t="s">
        <v>172</v>
      </c>
      <c r="E6" s="22" t="str">
        <f t="shared" si="1"/>
        <v>output_solve = output_rfep,</v>
      </c>
      <c r="G6" t="s">
        <v>112</v>
      </c>
      <c r="J6" t="s">
        <v>142</v>
      </c>
    </row>
    <row r="7" spans="1:10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  <c r="G7" t="s">
        <v>113</v>
      </c>
      <c r="J7" t="s">
        <v>143</v>
      </c>
    </row>
    <row r="8" spans="1:10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  <c r="G8" t="s">
        <v>114</v>
      </c>
      <c r="J8" t="s">
        <v>144</v>
      </c>
    </row>
    <row r="9" spans="1:10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  <c r="G9" s="18" t="s">
        <v>115</v>
      </c>
      <c r="J9" t="s">
        <v>145</v>
      </c>
    </row>
    <row r="10" spans="1:10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10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10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  <c r="J12" t="s">
        <v>146</v>
      </c>
    </row>
    <row r="13" spans="1:10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  <c r="J13" t="s">
        <v>147</v>
      </c>
    </row>
    <row r="14" spans="1:10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  <c r="J14" t="s">
        <v>148</v>
      </c>
    </row>
    <row r="15" spans="1:10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  <c r="J15" t="s">
        <v>149</v>
      </c>
    </row>
    <row r="16" spans="1:10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  <c r="J16" t="s">
        <v>150</v>
      </c>
    </row>
    <row r="17" spans="1:10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  <c r="J17" t="s">
        <v>151</v>
      </c>
    </row>
    <row r="18" spans="1:10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  <c r="J18" t="s">
        <v>152</v>
      </c>
    </row>
    <row r="19" spans="1:10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  <c r="J19" t="s">
        <v>153</v>
      </c>
    </row>
    <row r="20" spans="1:10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  <c r="J20" t="s">
        <v>154</v>
      </c>
    </row>
    <row r="21" spans="1:10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  <c r="J21" s="22" t="s">
        <v>159</v>
      </c>
    </row>
    <row r="22" spans="1:10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  <c r="J22" t="s">
        <v>155</v>
      </c>
    </row>
    <row r="23" spans="1:10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  <c r="J23" t="s">
        <v>156</v>
      </c>
    </row>
    <row r="24" spans="1:10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  <c r="J24" t="s">
        <v>157</v>
      </c>
    </row>
    <row r="25" spans="1:10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  <c r="J25" t="s">
        <v>158</v>
      </c>
    </row>
    <row r="26" spans="1:10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10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10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10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10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10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10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199</v>
      </c>
      <c r="B1" s="20"/>
      <c r="C1" t="s">
        <v>200</v>
      </c>
      <c r="D1" t="s">
        <v>201</v>
      </c>
      <c r="E1" t="s">
        <v>214</v>
      </c>
    </row>
    <row r="2" spans="1:15" x14ac:dyDescent="0.25">
      <c r="A2" s="20"/>
      <c r="B2" s="20"/>
      <c r="E2" t="s">
        <v>186</v>
      </c>
    </row>
    <row r="3" spans="1:15" x14ac:dyDescent="0.25">
      <c r="A3" s="20" t="s">
        <v>202</v>
      </c>
      <c r="B3" s="20" t="s">
        <v>208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203</v>
      </c>
      <c r="B4" s="20" t="s">
        <v>209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204</v>
      </c>
      <c r="B5" s="20" t="s">
        <v>211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205</v>
      </c>
      <c r="B6" s="20" t="s">
        <v>212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206</v>
      </c>
      <c r="B7" s="20" t="s">
        <v>213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207</v>
      </c>
      <c r="B8" s="20" t="s">
        <v>210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188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189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190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191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192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193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194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195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196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197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198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>
      <selection activeCell="E2" sqref="E2"/>
    </sheetView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286</v>
      </c>
      <c r="B1" s="20" t="s">
        <v>285</v>
      </c>
      <c r="C1" s="20" t="s">
        <v>287</v>
      </c>
      <c r="D1" s="20" t="s">
        <v>288</v>
      </c>
      <c r="E1" s="20" t="s">
        <v>289</v>
      </c>
      <c r="F1" s="20"/>
      <c r="G1" s="20" t="s">
        <v>186</v>
      </c>
    </row>
    <row r="2" spans="1:7" x14ac:dyDescent="0.25">
      <c r="A2" t="s">
        <v>215</v>
      </c>
      <c r="B2" t="s">
        <v>250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216</v>
      </c>
      <c r="B3" t="s">
        <v>251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217</v>
      </c>
      <c r="B4" t="s">
        <v>252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218</v>
      </c>
      <c r="B5" t="s">
        <v>253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219</v>
      </c>
      <c r="B6" t="s">
        <v>254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220</v>
      </c>
      <c r="B7" t="s">
        <v>255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226</v>
      </c>
      <c r="B8" t="s">
        <v>256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221</v>
      </c>
      <c r="B9" t="s">
        <v>257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222</v>
      </c>
      <c r="B10" t="s">
        <v>258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223</v>
      </c>
      <c r="B11" t="s">
        <v>259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224</v>
      </c>
      <c r="B12" t="s">
        <v>260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225</v>
      </c>
      <c r="B13" t="s">
        <v>261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227</v>
      </c>
      <c r="B14" t="s">
        <v>262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228</v>
      </c>
      <c r="B15" t="s">
        <v>263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229</v>
      </c>
      <c r="B16" t="s">
        <v>264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230</v>
      </c>
      <c r="B17" t="s">
        <v>265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231</v>
      </c>
      <c r="B18" t="s">
        <v>266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232</v>
      </c>
      <c r="B19" t="s">
        <v>267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233</v>
      </c>
      <c r="B20" t="s">
        <v>268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234</v>
      </c>
      <c r="B21" t="s">
        <v>269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235</v>
      </c>
      <c r="B22" t="s">
        <v>270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236</v>
      </c>
      <c r="B23" t="s">
        <v>271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237</v>
      </c>
      <c r="B24" t="s">
        <v>272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238</v>
      </c>
      <c r="B25" t="s">
        <v>273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239</v>
      </c>
      <c r="B26" t="s">
        <v>274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240</v>
      </c>
      <c r="B27" t="s">
        <v>275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241</v>
      </c>
      <c r="B28" t="s">
        <v>276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242</v>
      </c>
      <c r="B29" t="s">
        <v>277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243</v>
      </c>
      <c r="B30" t="s">
        <v>278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244</v>
      </c>
      <c r="B31" t="s">
        <v>279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245</v>
      </c>
      <c r="B32" t="s">
        <v>280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246</v>
      </c>
      <c r="B33" t="s">
        <v>281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247</v>
      </c>
      <c r="B34" t="s">
        <v>282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248</v>
      </c>
      <c r="B35" t="s">
        <v>283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249</v>
      </c>
      <c r="B36" t="s">
        <v>284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286</v>
      </c>
      <c r="B1" s="20" t="s">
        <v>285</v>
      </c>
      <c r="C1" s="20" t="s">
        <v>287</v>
      </c>
      <c r="D1" s="20" t="s">
        <v>288</v>
      </c>
      <c r="E1" s="20" t="s">
        <v>289</v>
      </c>
      <c r="F1" s="20"/>
      <c r="G1" s="20" t="s">
        <v>186</v>
      </c>
    </row>
    <row r="2" spans="1:7" x14ac:dyDescent="0.25">
      <c r="A2" t="s">
        <v>291</v>
      </c>
      <c r="B2" t="s">
        <v>295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292</v>
      </c>
      <c r="B3" t="s">
        <v>296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293</v>
      </c>
      <c r="B4" t="s">
        <v>297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99" sqref="B9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4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7" max="7" width="43" bestFit="1" customWidth="1"/>
  </cols>
  <sheetData>
    <row r="1" spans="1:10" x14ac:dyDescent="0.25">
      <c r="A1" s="1" t="s">
        <v>135</v>
      </c>
      <c r="B1" s="14" t="s">
        <v>92</v>
      </c>
    </row>
    <row r="2" spans="1:10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</row>
    <row r="3" spans="1:10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  <c r="G3" t="s">
        <v>109</v>
      </c>
      <c r="J3" t="s">
        <v>139</v>
      </c>
    </row>
    <row r="4" spans="1:10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G4" t="s">
        <v>110</v>
      </c>
      <c r="J4" t="s">
        <v>140</v>
      </c>
    </row>
    <row r="5" spans="1:10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  <c r="G5" t="s">
        <v>111</v>
      </c>
      <c r="J5" t="s">
        <v>141</v>
      </c>
    </row>
    <row r="6" spans="1:10" x14ac:dyDescent="0.25">
      <c r="A6" s="14" t="s">
        <v>118</v>
      </c>
      <c r="B6" s="14"/>
      <c r="C6" s="22" t="str">
        <f t="shared" si="0"/>
        <v>output_solve,</v>
      </c>
      <c r="D6" s="14" t="s">
        <v>172</v>
      </c>
      <c r="E6" s="22" t="str">
        <f t="shared" si="1"/>
        <v>output_solve = output_rfep,</v>
      </c>
      <c r="G6" t="s">
        <v>112</v>
      </c>
      <c r="J6" t="s">
        <v>142</v>
      </c>
    </row>
    <row r="7" spans="1:10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  <c r="G7" t="s">
        <v>113</v>
      </c>
      <c r="J7" t="s">
        <v>143</v>
      </c>
    </row>
    <row r="8" spans="1:10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  <c r="G8" t="s">
        <v>114</v>
      </c>
      <c r="J8" t="s">
        <v>144</v>
      </c>
    </row>
    <row r="9" spans="1:10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  <c r="G9" s="18" t="s">
        <v>115</v>
      </c>
      <c r="J9" t="s">
        <v>145</v>
      </c>
    </row>
    <row r="10" spans="1:10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10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10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">
        <v>130</v>
      </c>
      <c r="E12" s="22" t="str">
        <f t="shared" si="1"/>
        <v>sVehiclesPaths = sVehiclesPaths,</v>
      </c>
      <c r="J12" t="s">
        <v>146</v>
      </c>
    </row>
    <row r="13" spans="1:10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">
        <v>4</v>
      </c>
      <c r="E13" s="22" t="str">
        <f t="shared" si="1"/>
        <v>sOriginalStationsPotential = sOriginalStationsPotential,</v>
      </c>
      <c r="J13" t="s">
        <v>147</v>
      </c>
    </row>
    <row r="14" spans="1:10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">
        <v>111</v>
      </c>
      <c r="E14" s="22" t="str">
        <f t="shared" si="1"/>
        <v>sSequenceNodesNodesVehiclesPaths = sSequenceNodesNodesVehiclesPaths2,</v>
      </c>
      <c r="J14" t="s">
        <v>148</v>
      </c>
    </row>
    <row r="15" spans="1:10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21" t="s">
        <v>136</v>
      </c>
      <c r="E15" s="22" t="str">
        <f t="shared" si="1"/>
        <v>sStationsPaths = sStationsPaths2,</v>
      </c>
      <c r="J15" t="s">
        <v>149</v>
      </c>
    </row>
    <row r="16" spans="1:10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">
        <v>3</v>
      </c>
      <c r="E16" s="22" t="str">
        <f t="shared" si="1"/>
        <v>sOriginalStationsOwn = sOriginalStationsOwn,</v>
      </c>
      <c r="J16" t="s">
        <v>150</v>
      </c>
    </row>
    <row r="17" spans="1:10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">
        <v>110</v>
      </c>
      <c r="E17" s="22" t="str">
        <f t="shared" si="1"/>
        <v>sStationsVehiclesPaths = sStationsVehiclesPaths2,</v>
      </c>
      <c r="J17" t="s">
        <v>151</v>
      </c>
    </row>
    <row r="18" spans="1:10" x14ac:dyDescent="0.25">
      <c r="A18" s="21" t="s">
        <v>6</v>
      </c>
      <c r="B18" s="14" t="s">
        <v>121</v>
      </c>
      <c r="C18" s="22" t="str">
        <f t="shared" si="0"/>
        <v>sSuppliersRanges=[],</v>
      </c>
      <c r="D18" s="21" t="str">
        <f>A18</f>
        <v>sSuppliersRanges</v>
      </c>
      <c r="E18" s="22" t="str">
        <f t="shared" si="1"/>
        <v>sSuppliersRanges = sSuppliersRanges,</v>
      </c>
      <c r="J18" t="s">
        <v>152</v>
      </c>
    </row>
    <row r="19" spans="1:10" x14ac:dyDescent="0.25">
      <c r="A19" s="21" t="s">
        <v>17</v>
      </c>
      <c r="B19" s="14">
        <v>0</v>
      </c>
      <c r="C19" s="22" t="str">
        <f t="shared" si="0"/>
        <v>pStartInventory=0,</v>
      </c>
      <c r="D19" s="21" t="s">
        <v>17</v>
      </c>
      <c r="E19" s="22" t="str">
        <f t="shared" si="1"/>
        <v>pStartInventory = pStartInventory,</v>
      </c>
      <c r="J19" t="s">
        <v>153</v>
      </c>
    </row>
    <row r="20" spans="1:10" x14ac:dyDescent="0.25">
      <c r="A20" s="21" t="s">
        <v>122</v>
      </c>
      <c r="B20" s="14">
        <v>0</v>
      </c>
      <c r="C20" s="22" t="str">
        <f t="shared" si="0"/>
        <v>pConsumptionRate=0,</v>
      </c>
      <c r="D20" s="21" t="s">
        <v>122</v>
      </c>
      <c r="E20" s="22" t="str">
        <f t="shared" si="1"/>
        <v>pConsumptionRate = pConsumptionRate,</v>
      </c>
      <c r="J20" t="s">
        <v>154</v>
      </c>
    </row>
    <row r="21" spans="1:10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21" t="s">
        <v>123</v>
      </c>
      <c r="E21" s="22"/>
      <c r="J21" s="22" t="s">
        <v>159</v>
      </c>
    </row>
    <row r="22" spans="1:10" x14ac:dyDescent="0.25">
      <c r="A22" s="21" t="s">
        <v>126</v>
      </c>
      <c r="B22" s="14">
        <v>0</v>
      </c>
      <c r="C22" s="22" t="str">
        <f t="shared" si="0"/>
        <v>pSubDistance=0,</v>
      </c>
      <c r="D22" s="21" t="str">
        <f>A22</f>
        <v>pSubDistance</v>
      </c>
      <c r="E22" s="22" t="str">
        <f t="shared" si="1"/>
        <v>pSubDistance = pSubDistance,</v>
      </c>
      <c r="J22" t="s">
        <v>155</v>
      </c>
    </row>
    <row r="23" spans="1:10" x14ac:dyDescent="0.25">
      <c r="A23" s="21" t="s">
        <v>22</v>
      </c>
      <c r="B23" s="14">
        <v>0</v>
      </c>
      <c r="C23" s="22" t="str">
        <f t="shared" si="0"/>
        <v>pConsumptionMainRoute=0,</v>
      </c>
      <c r="D23" s="21" t="s">
        <v>115</v>
      </c>
      <c r="E23" s="22" t="str">
        <f t="shared" si="1"/>
        <v>pConsumptionMainRoute = pConsumptionMainRoute2,</v>
      </c>
      <c r="J23" t="s">
        <v>156</v>
      </c>
    </row>
    <row r="24" spans="1:10" x14ac:dyDescent="0.25">
      <c r="A24" s="21" t="s">
        <v>33</v>
      </c>
      <c r="B24" s="14">
        <v>0</v>
      </c>
      <c r="C24" s="22" t="str">
        <f t="shared" si="0"/>
        <v>pDistanceOOP=0,</v>
      </c>
      <c r="D24" s="21" t="s">
        <v>33</v>
      </c>
      <c r="E24" s="22" t="str">
        <f t="shared" si="1"/>
        <v>pDistanceOOP = pDistanceOOP,</v>
      </c>
      <c r="J24" t="s">
        <v>157</v>
      </c>
    </row>
    <row r="25" spans="1:10" x14ac:dyDescent="0.25">
      <c r="A25" s="21" t="s">
        <v>23</v>
      </c>
      <c r="B25" s="14">
        <v>0</v>
      </c>
      <c r="C25" s="22" t="str">
        <f t="shared" si="0"/>
        <v>pConsumptionOOP=0,</v>
      </c>
      <c r="D25" s="21" t="s">
        <v>23</v>
      </c>
      <c r="E25" s="22" t="str">
        <f t="shared" si="1"/>
        <v>pConsumptionOOP = pConsumptionOOP,</v>
      </c>
      <c r="J25" t="s">
        <v>158</v>
      </c>
    </row>
    <row r="26" spans="1:10" x14ac:dyDescent="0.25">
      <c r="A26" s="21" t="s">
        <v>24</v>
      </c>
      <c r="B26" s="14">
        <v>0</v>
      </c>
      <c r="C26" s="22" t="str">
        <f t="shared" si="0"/>
        <v>pQuantityVehicles=0,</v>
      </c>
      <c r="D26" s="21" t="s">
        <v>24</v>
      </c>
      <c r="E26" s="22" t="str">
        <f t="shared" si="1"/>
        <v>pQuantityVehicles = pQuantityVehicles,</v>
      </c>
    </row>
    <row r="27" spans="1:10" x14ac:dyDescent="0.25">
      <c r="A27" s="21" t="s">
        <v>32</v>
      </c>
      <c r="B27" s="14">
        <v>0</v>
      </c>
      <c r="C27" s="22" t="str">
        <f t="shared" si="0"/>
        <v>pVariableCost=0,</v>
      </c>
      <c r="D27" s="21" t="s">
        <v>32</v>
      </c>
      <c r="E27" s="22" t="str">
        <f t="shared" si="1"/>
        <v>pVariableCost = pVariableCost,</v>
      </c>
    </row>
    <row r="28" spans="1:10" x14ac:dyDescent="0.25">
      <c r="A28" s="21" t="s">
        <v>31</v>
      </c>
      <c r="B28" s="14">
        <v>0</v>
      </c>
      <c r="C28" s="22" t="str">
        <f t="shared" si="0"/>
        <v>pOpportunityCost=0,</v>
      </c>
      <c r="D28" s="21" t="s">
        <v>31</v>
      </c>
      <c r="E28" s="22" t="str">
        <f t="shared" si="1"/>
        <v>pOpportunityCost = pOpportunityCost,</v>
      </c>
    </row>
    <row r="29" spans="1:10" x14ac:dyDescent="0.25">
      <c r="A29" s="21" t="s">
        <v>68</v>
      </c>
      <c r="B29" s="14">
        <v>0</v>
      </c>
      <c r="C29" s="22" t="str">
        <f t="shared" si="0"/>
        <v>pLocationCost=0,</v>
      </c>
      <c r="D29" s="21" t="str">
        <f t="shared" ref="D29:D31" si="2">A29</f>
        <v>pLocationCost</v>
      </c>
      <c r="E29" s="22" t="str">
        <f t="shared" si="1"/>
        <v>pLocationCost = pLocationCost,</v>
      </c>
    </row>
    <row r="30" spans="1:10" x14ac:dyDescent="0.25">
      <c r="A30" s="21" t="s">
        <v>25</v>
      </c>
      <c r="B30" s="14">
        <v>0</v>
      </c>
      <c r="C30" s="22" t="str">
        <f t="shared" si="0"/>
        <v>pStationCapacity=0,</v>
      </c>
      <c r="D30" s="21" t="str">
        <f t="shared" si="2"/>
        <v>pStationCapacity</v>
      </c>
      <c r="E30" s="22" t="str">
        <f t="shared" si="1"/>
        <v>pStationCapacity = pStationCapacity,</v>
      </c>
    </row>
    <row r="31" spans="1:10" x14ac:dyDescent="0.25">
      <c r="A31" s="21" t="s">
        <v>26</v>
      </c>
      <c r="B31" s="14">
        <v>0</v>
      </c>
      <c r="C31" s="22" t="str">
        <f t="shared" si="0"/>
        <v>pStationUnitCapacity=0,</v>
      </c>
      <c r="D31" s="21" t="str">
        <f t="shared" si="2"/>
        <v>pStationUnitCapacity</v>
      </c>
      <c r="E31" s="22" t="str">
        <f t="shared" si="1"/>
        <v>pStationUnitCapacity = pStationUnitCapacity,</v>
      </c>
    </row>
    <row r="32" spans="1:10" x14ac:dyDescent="0.25">
      <c r="A32" s="21" t="s">
        <v>34</v>
      </c>
      <c r="B32" s="14">
        <v>0</v>
      </c>
      <c r="C32" s="22" t="str">
        <f t="shared" si="0"/>
        <v>pCostUnitCapacity=0,</v>
      </c>
      <c r="D32" s="21" t="str">
        <f>A32</f>
        <v>pCostUnitCapacity</v>
      </c>
      <c r="E32" s="22" t="str">
        <f t="shared" si="1"/>
        <v>pCostUnitCapacity = pCostUnitCapacity,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21" t="s">
        <v>30</v>
      </c>
      <c r="E33" s="22" t="str">
        <f t="shared" si="1"/>
        <v>pPrice = pPrice,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21" t="str">
        <f>A34</f>
        <v>pDiscount</v>
      </c>
      <c r="E34" s="22" t="str">
        <f t="shared" si="1"/>
        <v>pDiscount = pDiscount,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E36"/>
  <sheetViews>
    <sheetView topLeftCell="A2" workbookViewId="0">
      <selection activeCell="D30" sqref="D30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</cols>
  <sheetData>
    <row r="2" spans="1:5" x14ac:dyDescent="0.25">
      <c r="A2" t="s">
        <v>165</v>
      </c>
      <c r="B2" t="s">
        <v>166</v>
      </c>
      <c r="C2" t="s">
        <v>167</v>
      </c>
      <c r="D2" t="s">
        <v>169</v>
      </c>
      <c r="E2" t="s">
        <v>168</v>
      </c>
    </row>
    <row r="3" spans="1:5" x14ac:dyDescent="0.25">
      <c r="A3" t="s">
        <v>162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</row>
    <row r="4" spans="1:5" x14ac:dyDescent="0.25">
      <c r="A4" t="s">
        <v>163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</row>
    <row r="5" spans="1:5" x14ac:dyDescent="0.25">
      <c r="A5" t="s">
        <v>164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</row>
    <row r="6" spans="1:5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</row>
    <row r="7" spans="1:5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3">A7</f>
        <v>sNodesVehiclesPaths</v>
      </c>
      <c r="E7" t="str">
        <f t="shared" si="2"/>
        <v>sNodesVehiclesPaths = sNodesVehiclesPaths,</v>
      </c>
    </row>
    <row r="8" spans="1:5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3"/>
        <v>sStationsVehiclesPaths</v>
      </c>
      <c r="E8" t="str">
        <f t="shared" si="2"/>
        <v>sStationsVehiclesPaths = sStationsVehiclesPaths,</v>
      </c>
    </row>
    <row r="9" spans="1:5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3"/>
        <v>sOriginalStationsOwn</v>
      </c>
      <c r="E9" t="str">
        <f t="shared" si="2"/>
        <v>sOriginalStationsOwn = sOriginalStationsOwn,</v>
      </c>
    </row>
    <row r="10" spans="1:5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3"/>
        <v>sOriginalStationsPotential</v>
      </c>
      <c r="E10" t="str">
        <f t="shared" si="2"/>
        <v>sOriginalStationsPotential = sOriginalStationsPotential,</v>
      </c>
    </row>
    <row r="11" spans="1:5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3"/>
        <v>sSuppliers</v>
      </c>
      <c r="E11" t="str">
        <f t="shared" si="2"/>
        <v>sSuppliers = sSuppliers,</v>
      </c>
    </row>
    <row r="12" spans="1:5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3"/>
        <v>sSuppliersRanges</v>
      </c>
      <c r="E12" t="str">
        <f t="shared" si="2"/>
        <v>sSuppliersRanges = sSuppliersRanges,</v>
      </c>
    </row>
    <row r="13" spans="1:5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3"/>
        <v>sOriginVehiclesPaths</v>
      </c>
      <c r="E13" t="str">
        <f t="shared" si="2"/>
        <v>sOriginVehiclesPaths = sOriginVehiclesPaths,</v>
      </c>
    </row>
    <row r="14" spans="1:5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3"/>
        <v>sDestinationVehiclesPaths</v>
      </c>
      <c r="E14" t="str">
        <f t="shared" si="2"/>
        <v>sDestinationVehiclesPaths = sDestinationVehiclesPaths,</v>
      </c>
    </row>
    <row r="15" spans="1:5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3"/>
        <v>sSequenceNodesNodesVehiclesPaths</v>
      </c>
      <c r="E15" t="str">
        <f t="shared" si="2"/>
        <v>sSequenceNodesNodesVehiclesPaths = sSequenceNodesNodesVehiclesPaths,</v>
      </c>
    </row>
    <row r="16" spans="1:5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3"/>
        <v>sFirstStationVehiclesPaths</v>
      </c>
      <c r="E16" t="str">
        <f t="shared" si="2"/>
        <v>sFirstStationVehiclesPaths = sFirstStationVehiclesPaths,</v>
      </c>
    </row>
    <row r="17" spans="1:5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3"/>
        <v>sNotFirstStationVehiclesPaths</v>
      </c>
      <c r="E17" t="str">
        <f t="shared" si="2"/>
        <v>sNotFirstStationVehiclesPaths = sNotFirstStationVehiclesPaths,</v>
      </c>
    </row>
    <row r="18" spans="1:5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3"/>
        <v>sNodesPotentialNodesOriginalVehiclesPaths</v>
      </c>
      <c r="E18" t="str">
        <f t="shared" si="2"/>
        <v>sNodesPotentialNodesOriginalVehiclesPaths = sNodesPotentialNodesOriginalVehiclesPaths,</v>
      </c>
    </row>
    <row r="19" spans="1:5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3"/>
        <v>sOriginalStationsMirrorStations</v>
      </c>
      <c r="E19" t="str">
        <f t="shared" si="2"/>
        <v>sOriginalStationsMirrorStations = sOriginalStationsMirrorStations,</v>
      </c>
    </row>
    <row r="20" spans="1:5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3"/>
        <v>sStationsSuppliers</v>
      </c>
      <c r="E20" t="str">
        <f t="shared" si="2"/>
        <v>sStationsSuppliers = sStationsSuppliers,</v>
      </c>
    </row>
    <row r="21" spans="1:5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3"/>
        <v>sSuppliersWithDiscount</v>
      </c>
      <c r="E21" t="str">
        <f t="shared" si="2"/>
        <v>sSuppliersWithDiscount = sSuppliersWithDiscount,</v>
      </c>
    </row>
    <row r="22" spans="1:5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3"/>
        <v>sRanges</v>
      </c>
      <c r="E22" t="str">
        <f t="shared" si="2"/>
        <v>sRanges = sRanges,</v>
      </c>
    </row>
    <row r="23" spans="1:5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3"/>
        <v>pStartInventory</v>
      </c>
      <c r="E23" t="str">
        <f t="shared" si="2"/>
        <v>pStartInventory = pStartInventory,</v>
      </c>
    </row>
    <row r="24" spans="1:5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3"/>
        <v>pTargetInventory</v>
      </c>
      <c r="E24" t="str">
        <f t="shared" si="2"/>
        <v>pTargetInventory = pTargetInventory,</v>
      </c>
    </row>
    <row r="25" spans="1:5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3"/>
        <v>pSafetyStock</v>
      </c>
      <c r="E25" t="str">
        <f t="shared" si="2"/>
        <v>pSafetyStock = pSafetyStock,</v>
      </c>
    </row>
    <row r="26" spans="1:5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3"/>
        <v>pTankCapacity</v>
      </c>
      <c r="E26" t="str">
        <f t="shared" si="2"/>
        <v>pTankCapacity = pTankCapacity,</v>
      </c>
    </row>
    <row r="27" spans="1:5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3"/>
        <v>pMinRefuel</v>
      </c>
      <c r="E27" t="str">
        <f t="shared" si="2"/>
        <v>pMinRefuel = pMinRefuel,</v>
      </c>
    </row>
    <row r="28" spans="1:5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3"/>
        <v>pConsumptionRate</v>
      </c>
      <c r="E28" t="str">
        <f t="shared" si="2"/>
        <v>pConsumptionRate = pConsumptionRate,</v>
      </c>
    </row>
    <row r="29" spans="1:5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3"/>
        <v>pDistance</v>
      </c>
      <c r="E29" t="str">
        <f t="shared" si="2"/>
        <v>pDistance = pDistance,</v>
      </c>
    </row>
    <row r="30" spans="1:5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3"/>
        <v>pConsumptionMainRoute</v>
      </c>
      <c r="E30" t="str">
        <f t="shared" si="2"/>
        <v>pConsumptionMainRoute = pConsumptionMainRoute,</v>
      </c>
    </row>
    <row r="31" spans="1:5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3"/>
        <v>pConsumptionOOP</v>
      </c>
      <c r="E31" t="str">
        <f t="shared" si="2"/>
        <v>pConsumptionOOP = pConsumptionOOP,</v>
      </c>
    </row>
    <row r="32" spans="1:5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3"/>
        <v>pQuantityVehicles</v>
      </c>
      <c r="E32" t="str">
        <f t="shared" si="2"/>
        <v>pQuantityVehicles = pQuantityVehicles,</v>
      </c>
    </row>
    <row r="33" spans="1:5" x14ac:dyDescent="0.25">
      <c r="A33" t="s">
        <v>30</v>
      </c>
      <c r="B33" s="23">
        <v>0</v>
      </c>
      <c r="C33" t="str">
        <f t="shared" si="0"/>
        <v>pPrice = 0,</v>
      </c>
      <c r="D33" t="str">
        <f t="shared" si="3"/>
        <v>pPrice</v>
      </c>
      <c r="E33" t="str">
        <f t="shared" si="2"/>
        <v>pPrice = pPrice,</v>
      </c>
    </row>
    <row r="34" spans="1:5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3"/>
        <v>pOpportunityCost</v>
      </c>
      <c r="E34" t="str">
        <f t="shared" si="2"/>
        <v>pOpportunityCost = pOpportunityCost,</v>
      </c>
    </row>
    <row r="35" spans="1:5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3"/>
        <v>pVariableCost</v>
      </c>
      <c r="E35" t="str">
        <f t="shared" si="2"/>
        <v>pVariableCost = pVariableCost,</v>
      </c>
    </row>
    <row r="36" spans="1:5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3"/>
        <v>pDistanceOOP</v>
      </c>
      <c r="E36" t="str">
        <f t="shared" si="2"/>
        <v>pDistanceOOP = pDistanceOOP,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165</v>
      </c>
      <c r="B1" s="20" t="s">
        <v>70</v>
      </c>
      <c r="D1" t="s">
        <v>170</v>
      </c>
      <c r="E1" t="s">
        <v>183</v>
      </c>
    </row>
    <row r="2" spans="1:6" x14ac:dyDescent="0.25">
      <c r="A2" t="s">
        <v>182</v>
      </c>
      <c r="B2" t="str">
        <f>A2&amp;","</f>
        <v>FolderPath,</v>
      </c>
      <c r="D2">
        <v>0</v>
      </c>
      <c r="E2" t="s">
        <v>184</v>
      </c>
      <c r="F2" t="str">
        <f>""""&amp;E2&amp;"""" &amp; ": "&amp;E2&amp;","</f>
        <v>"sVehicles": sVehicles,</v>
      </c>
    </row>
    <row r="3" spans="1:6" x14ac:dyDescent="0.25">
      <c r="A3" t="s">
        <v>173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174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175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176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177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178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179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180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181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185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2A6-DE71-443F-9056-9F78044A9E0F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170</v>
      </c>
      <c r="B1" t="s">
        <v>75</v>
      </c>
      <c r="D1" t="s">
        <v>171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model elements</vt:lpstr>
      <vt:lpstr>rfep after domain reduction</vt:lpstr>
      <vt:lpstr>output subproblem</vt:lpstr>
      <vt:lpstr>Print Solution Function</vt:lpstr>
      <vt:lpstr>Domain reduction function</vt:lpstr>
      <vt:lpstr>Function Read instance</vt:lpstr>
      <vt:lpstr>Sheet2</vt:lpstr>
      <vt:lpstr>output subproblem readability</vt:lpstr>
      <vt:lpstr>output domain reduction</vt:lpstr>
      <vt:lpstr>solve_multiple_frvrp</vt:lpstr>
      <vt:lpstr>rfep run experiments</vt:lpstr>
      <vt:lpstr>Sheet3</vt:lpstr>
      <vt:lpstr>Sheet4</vt:lpstr>
      <vt:lpstr>Print Solution Experiments</vt:lpstr>
      <vt:lpstr>Building factor combination</vt:lpstr>
      <vt:lpstr>Tracking events data reading</vt:lpstr>
      <vt:lpstr>Tracking events solve multiple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2021-09-09T02:41:20Z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