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79jua\Downloads\procesos unitarios pato\Segundo parcial\"/>
    </mc:Choice>
  </mc:AlternateContent>
  <xr:revisionPtr revIDLastSave="0" documentId="13_ncr:1_{2326D212-0276-4597-8076-4E845BDE5C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1" sheetId="1" r:id="rId1"/>
    <sheet name="ej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8" i="1"/>
  <c r="D3" i="1"/>
  <c r="H6" i="1"/>
  <c r="G6" i="2"/>
  <c r="G5" i="2"/>
  <c r="G4" i="2"/>
  <c r="H5" i="1"/>
  <c r="B16" i="1"/>
  <c r="H8" i="1" s="1"/>
  <c r="B15" i="1"/>
  <c r="B14" i="1"/>
  <c r="H12" i="1" s="1"/>
  <c r="H14" i="1" s="1"/>
  <c r="H10" i="1" l="1"/>
  <c r="H16" i="1" s="1"/>
</calcChain>
</file>

<file path=xl/sharedStrings.xml><?xml version="1.0" encoding="utf-8"?>
<sst xmlns="http://schemas.openxmlformats.org/spreadsheetml/2006/main" count="58" uniqueCount="49">
  <si>
    <t>lecho fijo</t>
  </si>
  <si>
    <t>P</t>
  </si>
  <si>
    <t>bar</t>
  </si>
  <si>
    <t>T</t>
  </si>
  <si>
    <t>K</t>
  </si>
  <si>
    <t>A&gt;B</t>
  </si>
  <si>
    <t>FA0</t>
  </si>
  <si>
    <t>kgmol/seg</t>
  </si>
  <si>
    <t>Re</t>
  </si>
  <si>
    <t>dp</t>
  </si>
  <si>
    <t>m</t>
  </si>
  <si>
    <t>X</t>
  </si>
  <si>
    <t>am</t>
  </si>
  <si>
    <t>k</t>
  </si>
  <si>
    <t>m3/kgcat.seg</t>
  </si>
  <si>
    <t>Pp</t>
  </si>
  <si>
    <t>kg/m3</t>
  </si>
  <si>
    <t>De</t>
  </si>
  <si>
    <t>m2/s</t>
  </si>
  <si>
    <t>Da</t>
  </si>
  <si>
    <t>ug</t>
  </si>
  <si>
    <t>kg/m.s</t>
  </si>
  <si>
    <t>Pg</t>
  </si>
  <si>
    <t>EB</t>
  </si>
  <si>
    <t>TAC CALOR</t>
  </si>
  <si>
    <t>A</t>
  </si>
  <si>
    <t>puro</t>
  </si>
  <si>
    <t>CpA</t>
  </si>
  <si>
    <t>joule/molK</t>
  </si>
  <si>
    <t>Ahr</t>
  </si>
  <si>
    <t>Tita A</t>
  </si>
  <si>
    <t>Tf</t>
  </si>
  <si>
    <t xml:space="preserve">Ti </t>
  </si>
  <si>
    <t>m2/kg</t>
  </si>
  <si>
    <t>JD</t>
  </si>
  <si>
    <t>Sc</t>
  </si>
  <si>
    <t>km</t>
  </si>
  <si>
    <t>m/s</t>
  </si>
  <si>
    <t>tao</t>
  </si>
  <si>
    <t>n</t>
  </si>
  <si>
    <t>Keff</t>
  </si>
  <si>
    <t>m3/kg</t>
  </si>
  <si>
    <t>Q</t>
  </si>
  <si>
    <t>R</t>
  </si>
  <si>
    <t>kJ/kmolK</t>
  </si>
  <si>
    <t>Kpa</t>
  </si>
  <si>
    <t>W</t>
  </si>
  <si>
    <t>kg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</si>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</sst>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tabSelected="1" workbookViewId="0">
      <selection activeCell="D15" sqref="D15"/>
    </sheetView>
  </sheetViews>
  <sheetFormatPr baseColWidth="10" defaultColWidth="9.140625" defaultRowHeight="15" x14ac:dyDescent="0.25"/>
  <sheetData>
    <row r="2" spans="1:9" x14ac:dyDescent="0.25">
      <c r="A2" t="s">
        <v>0</v>
      </c>
    </row>
    <row r="3" spans="1:9" x14ac:dyDescent="0.25">
      <c r="A3" t="s">
        <v>1</v>
      </c>
      <c r="B3">
        <v>0.75</v>
      </c>
      <c r="C3" t="s">
        <v>2</v>
      </c>
      <c r="D3">
        <f>B3*100</f>
        <v>75</v>
      </c>
      <c r="E3" t="s">
        <v>45</v>
      </c>
      <c r="G3" t="s">
        <v>43</v>
      </c>
      <c r="H3">
        <v>8.3140000000000001</v>
      </c>
      <c r="I3" t="s">
        <v>44</v>
      </c>
    </row>
    <row r="4" spans="1:9" x14ac:dyDescent="0.25">
      <c r="A4" t="s">
        <v>3</v>
      </c>
      <c r="B4">
        <v>550</v>
      </c>
      <c r="C4" t="s">
        <v>4</v>
      </c>
    </row>
    <row r="5" spans="1:9" x14ac:dyDescent="0.25">
      <c r="A5" t="s">
        <v>5</v>
      </c>
      <c r="G5" t="s">
        <v>12</v>
      </c>
      <c r="H5">
        <f>((6*(1-B18))/(B9))*(1/B13)</f>
        <v>2.1999999999999997</v>
      </c>
      <c r="I5" t="s">
        <v>33</v>
      </c>
    </row>
    <row r="6" spans="1:9" x14ac:dyDescent="0.25">
      <c r="G6" t="s">
        <v>34</v>
      </c>
      <c r="H6">
        <f>(0.4548/B18)*(B8^-0.4069)</f>
        <v>9.32023054091074E-2</v>
      </c>
    </row>
    <row r="7" spans="1:9" x14ac:dyDescent="0.25">
      <c r="A7" t="s">
        <v>6</v>
      </c>
      <c r="B7">
        <v>0.5</v>
      </c>
      <c r="C7" t="s">
        <v>7</v>
      </c>
    </row>
    <row r="8" spans="1:9" x14ac:dyDescent="0.25">
      <c r="A8" t="s">
        <v>8</v>
      </c>
      <c r="B8">
        <v>350</v>
      </c>
      <c r="G8" t="s">
        <v>35</v>
      </c>
      <c r="H8">
        <f>B16/(B17*B15)</f>
        <v>7.4074074074074051E-3</v>
      </c>
    </row>
    <row r="9" spans="1:9" x14ac:dyDescent="0.25">
      <c r="A9" t="s">
        <v>9</v>
      </c>
      <c r="B9">
        <v>1E-3</v>
      </c>
      <c r="C9" t="s">
        <v>10</v>
      </c>
    </row>
    <row r="10" spans="1:9" x14ac:dyDescent="0.25">
      <c r="A10" t="s">
        <v>11</v>
      </c>
      <c r="B10">
        <v>0.9</v>
      </c>
      <c r="G10" t="s">
        <v>36</v>
      </c>
      <c r="H10">
        <f>(B18*H6)/(B17*(H8^(2/3)))</f>
        <v>1.2263633741635336</v>
      </c>
      <c r="I10" t="s">
        <v>37</v>
      </c>
    </row>
    <row r="12" spans="1:9" x14ac:dyDescent="0.25">
      <c r="A12" t="s">
        <v>13</v>
      </c>
      <c r="B12">
        <v>2.95</v>
      </c>
      <c r="C12" t="s">
        <v>14</v>
      </c>
      <c r="G12" t="s">
        <v>38</v>
      </c>
      <c r="H12">
        <f>((B9/2)/3)*(SQRT((B12*B13)/B14))</f>
        <v>7.8395365509278241</v>
      </c>
    </row>
    <row r="13" spans="1:9" x14ac:dyDescent="0.25">
      <c r="A13" t="s">
        <v>15</v>
      </c>
      <c r="B13">
        <v>1500</v>
      </c>
      <c r="C13" t="s">
        <v>16</v>
      </c>
    </row>
    <row r="14" spans="1:9" x14ac:dyDescent="0.25">
      <c r="A14" t="s">
        <v>17</v>
      </c>
      <c r="B14">
        <f>2*10^-6</f>
        <v>1.9999999999999999E-6</v>
      </c>
      <c r="C14" t="s">
        <v>18</v>
      </c>
      <c r="G14" t="s">
        <v>39</v>
      </c>
      <c r="H14">
        <f>(3*(H12*_xlfn.COTH(H12)-1))/(H12^2)</f>
        <v>0.33386224188451152</v>
      </c>
    </row>
    <row r="15" spans="1:9" x14ac:dyDescent="0.25">
      <c r="A15" t="s">
        <v>19</v>
      </c>
      <c r="B15">
        <f>1.5*10^-4</f>
        <v>1.5000000000000001E-4</v>
      </c>
      <c r="C15" t="s">
        <v>18</v>
      </c>
    </row>
    <row r="16" spans="1:9" x14ac:dyDescent="0.25">
      <c r="A16" t="s">
        <v>20</v>
      </c>
      <c r="B16">
        <f>1*10^-6</f>
        <v>9.9999999999999995E-7</v>
      </c>
      <c r="C16" t="s">
        <v>21</v>
      </c>
      <c r="G16" t="s">
        <v>40</v>
      </c>
      <c r="H16">
        <f>1/((1/(H14*B12))+(1/(H10*H5)))</f>
        <v>0.7215095238345488</v>
      </c>
      <c r="I16" t="s">
        <v>41</v>
      </c>
    </row>
    <row r="17" spans="1:9" x14ac:dyDescent="0.25">
      <c r="A17" t="s">
        <v>22</v>
      </c>
      <c r="B17">
        <v>0.9</v>
      </c>
      <c r="C17" t="s">
        <v>16</v>
      </c>
    </row>
    <row r="18" spans="1:9" x14ac:dyDescent="0.25">
      <c r="A18" t="s">
        <v>23</v>
      </c>
      <c r="B18">
        <v>0.45</v>
      </c>
      <c r="G18" t="s">
        <v>42</v>
      </c>
      <c r="H18">
        <f>(B7*H3*B4)/(D3)</f>
        <v>30.484666666666666</v>
      </c>
      <c r="I18" t="s">
        <v>48</v>
      </c>
    </row>
    <row r="20" spans="1:9" x14ac:dyDescent="0.25">
      <c r="G20" t="s">
        <v>46</v>
      </c>
      <c r="H20">
        <f>-1*(H18/H16)*(LN(1-B10))</f>
        <v>97.28705819225668</v>
      </c>
      <c r="I20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D4A3-5591-4FB0-81A7-3BC3647929FE}">
  <dimension ref="A2:H11"/>
  <sheetViews>
    <sheetView workbookViewId="0">
      <selection activeCell="H8" sqref="H8"/>
    </sheetView>
  </sheetViews>
  <sheetFormatPr baseColWidth="10" defaultRowHeight="15" x14ac:dyDescent="0.25"/>
  <sheetData>
    <row r="2" spans="1:8" x14ac:dyDescent="0.25">
      <c r="A2" t="s">
        <v>24</v>
      </c>
    </row>
    <row r="4" spans="1:8" x14ac:dyDescent="0.25">
      <c r="A4" t="s">
        <v>5</v>
      </c>
      <c r="F4" t="s">
        <v>30</v>
      </c>
      <c r="G4">
        <f>1</f>
        <v>1</v>
      </c>
    </row>
    <row r="5" spans="1:8" x14ac:dyDescent="0.25">
      <c r="F5" t="s">
        <v>31</v>
      </c>
      <c r="G5">
        <f>B6</f>
        <v>1200</v>
      </c>
      <c r="H5" t="s">
        <v>4</v>
      </c>
    </row>
    <row r="6" spans="1:8" x14ac:dyDescent="0.25">
      <c r="A6" t="s">
        <v>3</v>
      </c>
      <c r="B6">
        <v>1200</v>
      </c>
      <c r="C6" t="s">
        <v>4</v>
      </c>
      <c r="F6" t="s">
        <v>32</v>
      </c>
      <c r="G6">
        <f>G5+((B11*B8)/(G4*B10))</f>
        <v>317.64705882352939</v>
      </c>
      <c r="H6" t="s">
        <v>4</v>
      </c>
    </row>
    <row r="7" spans="1:8" x14ac:dyDescent="0.25">
      <c r="A7" t="s">
        <v>25</v>
      </c>
      <c r="B7" t="s">
        <v>26</v>
      </c>
    </row>
    <row r="8" spans="1:8" x14ac:dyDescent="0.25">
      <c r="A8" t="s">
        <v>11</v>
      </c>
      <c r="B8">
        <v>1</v>
      </c>
    </row>
    <row r="10" spans="1:8" x14ac:dyDescent="0.25">
      <c r="A10" t="s">
        <v>27</v>
      </c>
      <c r="B10">
        <v>85</v>
      </c>
      <c r="C10" t="s">
        <v>28</v>
      </c>
    </row>
    <row r="11" spans="1:8" x14ac:dyDescent="0.25">
      <c r="A11" t="s">
        <v>29</v>
      </c>
      <c r="B11">
        <v>-75000</v>
      </c>
      <c r="C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eje1</vt:lpstr>
      <vt:lpstr>eje2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estergaard</dc:creator>
  <cp:lastModifiedBy>79juanenrrique@hotmail.com.ar</cp:lastModifiedBy>
  <dcterms:created xsi:type="dcterms:W3CDTF">2015-06-05T18:17:20Z</dcterms:created>
  <dcterms:modified xsi:type="dcterms:W3CDTF">2024-03-13T03:37:05Z</dcterms:modified>
</cp:coreProperties>
</file>