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uanf\Downloads\"/>
    </mc:Choice>
  </mc:AlternateContent>
  <xr:revisionPtr revIDLastSave="0" documentId="13_ncr:1_{7C4F70A8-683E-40C0-A931-ED94C8CF5F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e0EIr8mIMnRuV+wM4cCXzg5e58xKDBr2O5H0cWW9If8="/>
    </ext>
  </extLst>
</workbook>
</file>

<file path=xl/calcChain.xml><?xml version="1.0" encoding="utf-8"?>
<calcChain xmlns="http://schemas.openxmlformats.org/spreadsheetml/2006/main">
  <c r="K57" i="1" l="1"/>
  <c r="J57" i="1"/>
  <c r="K56" i="1"/>
  <c r="J56" i="1"/>
  <c r="K55" i="1"/>
  <c r="J55" i="1"/>
  <c r="C57" i="1"/>
  <c r="D57" i="1"/>
  <c r="E57" i="1"/>
  <c r="F57" i="1"/>
  <c r="G57" i="1"/>
  <c r="H57" i="1"/>
  <c r="I57" i="1"/>
  <c r="B57" i="1"/>
  <c r="B56" i="1"/>
  <c r="D56" i="1"/>
  <c r="C56" i="1"/>
  <c r="E56" i="1"/>
  <c r="F56" i="1"/>
  <c r="G56" i="1"/>
  <c r="H56" i="1"/>
  <c r="I56" i="1"/>
  <c r="I55" i="1"/>
  <c r="H55" i="1"/>
  <c r="G55" i="1"/>
  <c r="F55" i="1"/>
  <c r="E55" i="1"/>
  <c r="D55" i="1"/>
  <c r="B55" i="1"/>
  <c r="C55" i="1"/>
  <c r="D54" i="1"/>
  <c r="C54" i="1"/>
  <c r="B54" i="1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I33" i="1"/>
  <c r="H33" i="1"/>
  <c r="G33" i="1"/>
  <c r="F33" i="1"/>
  <c r="E33" i="1"/>
  <c r="D33" i="1"/>
  <c r="C33" i="1"/>
  <c r="B33" i="1"/>
  <c r="I32" i="1"/>
  <c r="H32" i="1"/>
  <c r="G32" i="1"/>
  <c r="F32" i="1"/>
  <c r="E32" i="1"/>
  <c r="D32" i="1"/>
  <c r="C32" i="1"/>
  <c r="B32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7" i="1"/>
  <c r="I54" i="1" s="1"/>
  <c r="H7" i="1"/>
  <c r="H54" i="1" s="1"/>
  <c r="G7" i="1"/>
  <c r="G54" i="1" s="1"/>
  <c r="F7" i="1"/>
  <c r="F54" i="1" s="1"/>
  <c r="E7" i="1"/>
  <c r="E54" i="1" s="1"/>
  <c r="D7" i="1"/>
  <c r="C7" i="1"/>
  <c r="B7" i="1"/>
  <c r="K54" i="1" l="1"/>
  <c r="J54" i="1"/>
</calcChain>
</file>

<file path=xl/sharedStrings.xml><?xml version="1.0" encoding="utf-8"?>
<sst xmlns="http://schemas.openxmlformats.org/spreadsheetml/2006/main" count="129" uniqueCount="27">
  <si>
    <t>FORD01</t>
  </si>
  <si>
    <t>FORD02</t>
  </si>
  <si>
    <t>FORD03</t>
  </si>
  <si>
    <t>FORD04</t>
  </si>
  <si>
    <t>GREEDY</t>
  </si>
  <si>
    <t>Tamaño</t>
  </si>
  <si>
    <t>Minimo global</t>
  </si>
  <si>
    <t>Sol</t>
  </si>
  <si>
    <t>Time</t>
  </si>
  <si>
    <t>Ejecución</t>
  </si>
  <si>
    <t>Media</t>
  </si>
  <si>
    <t>GREEDY ALEATORIO</t>
  </si>
  <si>
    <t>Ejecución 1</t>
  </si>
  <si>
    <t>Ejecución 2</t>
  </si>
  <si>
    <t>Ejecución 3</t>
  </si>
  <si>
    <t>Ejecución 4</t>
  </si>
  <si>
    <t>Ejecución 5</t>
  </si>
  <si>
    <t>Desv. típica</t>
  </si>
  <si>
    <t>BL</t>
  </si>
  <si>
    <t>BT</t>
  </si>
  <si>
    <t>AÑADIR TANTAS TABLAS COMO ALGORITMOS TENGAMOS</t>
  </si>
  <si>
    <t>MEDIA</t>
  </si>
  <si>
    <t>Desv</t>
  </si>
  <si>
    <t>Greedy</t>
  </si>
  <si>
    <t>AÑADIR TANTAS FILAS COMO TABLAS</t>
  </si>
  <si>
    <t>0.37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</si>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</sst>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scheme val="minor"/>
    </font>
    <font>
      <sz val="11"/>
      <color theme="1"/>
      <name val="Calibri"/>
    </font>
    <font>
      <b/>
      <sz val="18"/>
      <color theme="1"/>
      <name val="Calibri"/>
    </font>
    <font>
      <sz val="11"/>
      <name val="Calibri"/>
    </font>
    <font>
      <sz val="20"/>
      <color theme="1"/>
      <name val="Calibri"/>
    </font>
    <font>
      <b/>
      <sz val="11"/>
      <color theme="1"/>
      <name val="Calibri"/>
    </font>
    <font>
      <b/>
      <i/>
      <sz val="12"/>
      <color theme="1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20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i/>
      <sz val="12"/>
      <color rgb="FF000000"/>
      <name val="Times New Roman"/>
    </font>
    <font>
      <b/>
      <sz val="20"/>
      <color rgb="FF98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BBB59"/>
      </patternFill>
    </fill>
  </fills>
  <borders count="5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/>
    <xf numFmtId="0" fontId="1" fillId="0" borderId="0" xfId="0" applyFont="1"/>
    <xf numFmtId="0" fontId="5" fillId="3" borderId="3" xfId="0" applyFont="1" applyFill="1" applyBorder="1"/>
    <xf numFmtId="0" fontId="1" fillId="3" borderId="3" xfId="0" applyFont="1" applyFill="1" applyBorder="1" applyAlignment="1">
      <alignment horizontal="right"/>
    </xf>
    <xf numFmtId="0" fontId="6" fillId="0" borderId="9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2" fontId="8" fillId="0" borderId="12" xfId="0" applyNumberFormat="1" applyFont="1" applyBorder="1" applyAlignment="1">
      <alignment horizontal="center" vertical="top" wrapText="1"/>
    </xf>
    <xf numFmtId="2" fontId="8" fillId="0" borderId="13" xfId="0" applyNumberFormat="1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10" fontId="10" fillId="0" borderId="15" xfId="0" applyNumberFormat="1" applyFont="1" applyBorder="1" applyAlignment="1">
      <alignment horizontal="center" vertical="top" wrapText="1"/>
    </xf>
    <xf numFmtId="2" fontId="10" fillId="0" borderId="15" xfId="0" applyNumberFormat="1" applyFont="1" applyBorder="1" applyAlignment="1">
      <alignment horizontal="center" vertical="top" wrapText="1"/>
    </xf>
    <xf numFmtId="0" fontId="12" fillId="3" borderId="17" xfId="0" applyFont="1" applyFill="1" applyBorder="1" applyAlignment="1">
      <alignment horizontal="left" vertical="center"/>
    </xf>
    <xf numFmtId="0" fontId="13" fillId="3" borderId="18" xfId="0" applyFont="1" applyFill="1" applyBorder="1" applyAlignment="1">
      <alignment horizontal="right" vertical="center"/>
    </xf>
    <xf numFmtId="0" fontId="12" fillId="3" borderId="18" xfId="0" applyFont="1" applyFill="1" applyBorder="1" applyAlignment="1">
      <alignment horizontal="left" vertical="center"/>
    </xf>
    <xf numFmtId="0" fontId="14" fillId="0" borderId="23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9" fillId="0" borderId="24" xfId="0" applyFont="1" applyBorder="1" applyAlignment="1">
      <alignment horizontal="center" vertical="top" wrapText="1"/>
    </xf>
    <xf numFmtId="0" fontId="9" fillId="0" borderId="25" xfId="0" applyFont="1" applyBorder="1" applyAlignment="1">
      <alignment horizontal="center" vertical="top" wrapText="1"/>
    </xf>
    <xf numFmtId="2" fontId="10" fillId="4" borderId="26" xfId="0" applyNumberFormat="1" applyFont="1" applyFill="1" applyBorder="1" applyAlignment="1">
      <alignment horizontal="center" vertical="top" wrapText="1"/>
    </xf>
    <xf numFmtId="2" fontId="10" fillId="4" borderId="27" xfId="0" applyNumberFormat="1" applyFont="1" applyFill="1" applyBorder="1" applyAlignment="1">
      <alignment horizontal="center" vertical="top" wrapText="1"/>
    </xf>
    <xf numFmtId="2" fontId="10" fillId="4" borderId="28" xfId="0" applyNumberFormat="1" applyFont="1" applyFill="1" applyBorder="1" applyAlignment="1">
      <alignment horizontal="center" vertical="top" wrapText="1"/>
    </xf>
    <xf numFmtId="2" fontId="10" fillId="4" borderId="29" xfId="0" applyNumberFormat="1" applyFont="1" applyFill="1" applyBorder="1" applyAlignment="1">
      <alignment horizontal="center" vertical="top" wrapText="1"/>
    </xf>
    <xf numFmtId="0" fontId="9" fillId="0" borderId="30" xfId="0" applyFont="1" applyBorder="1" applyAlignment="1">
      <alignment horizontal="center" vertical="top" wrapText="1"/>
    </xf>
    <xf numFmtId="0" fontId="9" fillId="0" borderId="31" xfId="0" applyFont="1" applyBorder="1" applyAlignment="1">
      <alignment horizontal="center" vertical="top" wrapText="1"/>
    </xf>
    <xf numFmtId="2" fontId="10" fillId="4" borderId="32" xfId="0" applyNumberFormat="1" applyFont="1" applyFill="1" applyBorder="1" applyAlignment="1">
      <alignment horizontal="center" vertical="top" wrapText="1"/>
    </xf>
    <xf numFmtId="2" fontId="10" fillId="4" borderId="33" xfId="0" applyNumberFormat="1" applyFont="1" applyFill="1" applyBorder="1" applyAlignment="1">
      <alignment horizontal="center" vertical="top" wrapText="1"/>
    </xf>
    <xf numFmtId="2" fontId="10" fillId="4" borderId="34" xfId="0" applyNumberFormat="1" applyFont="1" applyFill="1" applyBorder="1" applyAlignment="1">
      <alignment horizontal="center" vertical="top" wrapText="1"/>
    </xf>
    <xf numFmtId="2" fontId="10" fillId="4" borderId="35" xfId="0" applyNumberFormat="1" applyFont="1" applyFill="1" applyBorder="1" applyAlignment="1">
      <alignment horizontal="center" vertical="top" wrapText="1"/>
    </xf>
    <xf numFmtId="2" fontId="10" fillId="0" borderId="36" xfId="0" applyNumberFormat="1" applyFont="1" applyBorder="1" applyAlignment="1">
      <alignment horizontal="center" vertical="top" wrapText="1"/>
    </xf>
    <xf numFmtId="0" fontId="5" fillId="3" borderId="17" xfId="0" applyFont="1" applyFill="1" applyBorder="1"/>
    <xf numFmtId="0" fontId="1" fillId="3" borderId="18" xfId="0" applyFont="1" applyFill="1" applyBorder="1" applyAlignment="1">
      <alignment horizontal="right"/>
    </xf>
    <xf numFmtId="0" fontId="5" fillId="3" borderId="18" xfId="0" applyFont="1" applyFill="1" applyBorder="1"/>
    <xf numFmtId="0" fontId="6" fillId="0" borderId="23" xfId="0" applyFont="1" applyBorder="1" applyAlignment="1">
      <alignment horizontal="center" vertical="top" wrapText="1"/>
    </xf>
    <xf numFmtId="0" fontId="7" fillId="0" borderId="24" xfId="0" applyFont="1" applyBorder="1" applyAlignment="1">
      <alignment horizontal="center" vertical="top" wrapText="1"/>
    </xf>
    <xf numFmtId="0" fontId="7" fillId="0" borderId="25" xfId="0" applyFont="1" applyBorder="1" applyAlignment="1">
      <alignment horizontal="center" vertical="top" wrapText="1"/>
    </xf>
    <xf numFmtId="2" fontId="1" fillId="4" borderId="26" xfId="0" applyNumberFormat="1" applyFont="1" applyFill="1" applyBorder="1" applyAlignment="1">
      <alignment vertical="top"/>
    </xf>
    <xf numFmtId="2" fontId="8" fillId="4" borderId="27" xfId="0" applyNumberFormat="1" applyFont="1" applyFill="1" applyBorder="1" applyAlignment="1">
      <alignment horizontal="center" vertical="top" wrapText="1"/>
    </xf>
    <xf numFmtId="2" fontId="1" fillId="4" borderId="28" xfId="0" applyNumberFormat="1" applyFont="1" applyFill="1" applyBorder="1" applyAlignment="1">
      <alignment vertical="top"/>
    </xf>
    <xf numFmtId="2" fontId="8" fillId="4" borderId="29" xfId="0" applyNumberFormat="1" applyFont="1" applyFill="1" applyBorder="1" applyAlignment="1">
      <alignment horizontal="center" vertical="top" wrapText="1"/>
    </xf>
    <xf numFmtId="0" fontId="7" fillId="0" borderId="30" xfId="0" applyFont="1" applyBorder="1" applyAlignment="1">
      <alignment horizontal="center" vertical="top" wrapText="1"/>
    </xf>
    <xf numFmtId="0" fontId="7" fillId="0" borderId="31" xfId="0" applyFont="1" applyBorder="1" applyAlignment="1">
      <alignment horizontal="center" vertical="top" wrapText="1"/>
    </xf>
    <xf numFmtId="2" fontId="1" fillId="4" borderId="32" xfId="0" applyNumberFormat="1" applyFont="1" applyFill="1" applyBorder="1" applyAlignment="1">
      <alignment vertical="top"/>
    </xf>
    <xf numFmtId="2" fontId="8" fillId="4" borderId="33" xfId="0" applyNumberFormat="1" applyFont="1" applyFill="1" applyBorder="1" applyAlignment="1">
      <alignment horizontal="center" vertical="top" wrapText="1"/>
    </xf>
    <xf numFmtId="2" fontId="1" fillId="4" borderId="34" xfId="0" applyNumberFormat="1" applyFont="1" applyFill="1" applyBorder="1" applyAlignment="1">
      <alignment vertical="top"/>
    </xf>
    <xf numFmtId="2" fontId="8" fillId="4" borderId="35" xfId="0" applyNumberFormat="1" applyFont="1" applyFill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10" fontId="8" fillId="0" borderId="15" xfId="0" applyNumberFormat="1" applyFont="1" applyBorder="1" applyAlignment="1">
      <alignment horizontal="center" vertical="top" wrapText="1"/>
    </xf>
    <xf numFmtId="2" fontId="8" fillId="0" borderId="15" xfId="0" applyNumberFormat="1" applyFont="1" applyBorder="1" applyAlignment="1">
      <alignment horizontal="center" vertical="top" wrapText="1"/>
    </xf>
    <xf numFmtId="2" fontId="8" fillId="0" borderId="36" xfId="0" applyNumberFormat="1" applyFont="1" applyBorder="1" applyAlignment="1">
      <alignment horizontal="center" vertical="top" wrapText="1"/>
    </xf>
    <xf numFmtId="0" fontId="15" fillId="0" borderId="0" xfId="0" applyFont="1"/>
    <xf numFmtId="0" fontId="14" fillId="5" borderId="43" xfId="0" applyFont="1" applyFill="1" applyBorder="1" applyAlignment="1">
      <alignment horizontal="center" vertical="top" wrapText="1"/>
    </xf>
    <xf numFmtId="0" fontId="9" fillId="5" borderId="44" xfId="0" applyFont="1" applyFill="1" applyBorder="1" applyAlignment="1">
      <alignment horizontal="center" vertical="top" wrapText="1"/>
    </xf>
    <xf numFmtId="0" fontId="9" fillId="0" borderId="45" xfId="0" applyFont="1" applyBorder="1" applyAlignment="1">
      <alignment horizontal="center" vertical="top" wrapText="1"/>
    </xf>
    <xf numFmtId="2" fontId="10" fillId="5" borderId="46" xfId="0" applyNumberFormat="1" applyFont="1" applyFill="1" applyBorder="1" applyAlignment="1">
      <alignment horizontal="center" vertical="top" wrapText="1"/>
    </xf>
    <xf numFmtId="2" fontId="10" fillId="5" borderId="47" xfId="0" applyNumberFormat="1" applyFont="1" applyFill="1" applyBorder="1" applyAlignment="1">
      <alignment horizontal="center" vertical="top" wrapText="1"/>
    </xf>
    <xf numFmtId="0" fontId="9" fillId="0" borderId="48" xfId="0" applyFont="1" applyBorder="1" applyAlignment="1">
      <alignment horizontal="center" vertical="top" wrapText="1"/>
    </xf>
    <xf numFmtId="2" fontId="10" fillId="0" borderId="49" xfId="0" applyNumberFormat="1" applyFont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8" xfId="0" applyFont="1" applyBorder="1"/>
    <xf numFmtId="0" fontId="12" fillId="3" borderId="19" xfId="0" applyFont="1" applyFill="1" applyBorder="1" applyAlignment="1">
      <alignment horizontal="left" vertical="center" wrapText="1"/>
    </xf>
    <xf numFmtId="0" fontId="3" fillId="0" borderId="21" xfId="0" applyFont="1" applyBorder="1"/>
    <xf numFmtId="0" fontId="13" fillId="3" borderId="20" xfId="0" applyFont="1" applyFill="1" applyBorder="1" applyAlignment="1">
      <alignment horizontal="right" vertical="center"/>
    </xf>
    <xf numFmtId="0" fontId="3" fillId="0" borderId="22" xfId="0" applyFont="1" applyBorder="1"/>
    <xf numFmtId="0" fontId="5" fillId="3" borderId="19" xfId="0" applyFont="1" applyFill="1" applyBorder="1" applyAlignment="1">
      <alignment wrapText="1"/>
    </xf>
    <xf numFmtId="0" fontId="1" fillId="3" borderId="20" xfId="0" applyFont="1" applyFill="1" applyBorder="1" applyAlignment="1">
      <alignment horizontal="right"/>
    </xf>
    <xf numFmtId="0" fontId="5" fillId="3" borderId="4" xfId="0" applyFont="1" applyFill="1" applyBorder="1" applyAlignment="1">
      <alignment wrapText="1"/>
    </xf>
    <xf numFmtId="0" fontId="3" fillId="0" borderId="6" xfId="0" applyFont="1" applyBorder="1"/>
    <xf numFmtId="0" fontId="1" fillId="3" borderId="5" xfId="0" applyFont="1" applyFill="1" applyBorder="1" applyAlignment="1">
      <alignment horizontal="right"/>
    </xf>
    <xf numFmtId="0" fontId="3" fillId="0" borderId="7" xfId="0" applyFont="1" applyBorder="1"/>
    <xf numFmtId="0" fontId="2" fillId="0" borderId="0" xfId="0" applyFont="1"/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4" fillId="2" borderId="2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right"/>
    </xf>
    <xf numFmtId="0" fontId="4" fillId="2" borderId="16" xfId="0" applyFont="1" applyFill="1" applyBorder="1" applyAlignment="1">
      <alignment horizontal="center" wrapText="1"/>
    </xf>
    <xf numFmtId="0" fontId="9" fillId="5" borderId="37" xfId="0" applyFont="1" applyFill="1" applyBorder="1" applyAlignment="1">
      <alignment horizontal="center" vertical="top" wrapText="1"/>
    </xf>
    <xf numFmtId="0" fontId="3" fillId="0" borderId="42" xfId="0" applyFont="1" applyBorder="1"/>
    <xf numFmtId="0" fontId="10" fillId="0" borderId="5" xfId="0" applyFont="1" applyBorder="1" applyAlignment="1">
      <alignment horizontal="center" vertical="top" wrapText="1"/>
    </xf>
    <xf numFmtId="0" fontId="9" fillId="0" borderId="37" xfId="0" applyFont="1" applyBorder="1" applyAlignment="1">
      <alignment horizontal="center" vertical="top" wrapText="1"/>
    </xf>
    <xf numFmtId="0" fontId="3" fillId="0" borderId="38" xfId="0" applyFont="1" applyBorder="1"/>
    <xf numFmtId="0" fontId="9" fillId="0" borderId="39" xfId="0" applyFont="1" applyBorder="1" applyAlignment="1">
      <alignment horizontal="center" vertical="top" wrapText="1"/>
    </xf>
    <xf numFmtId="0" fontId="3" fillId="0" borderId="40" xfId="0" applyFont="1" applyBorder="1"/>
    <xf numFmtId="0" fontId="9" fillId="0" borderId="4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3"/>
  <sheetViews>
    <sheetView tabSelected="1" topLeftCell="A34" workbookViewId="0">
      <selection activeCell="M55" sqref="M55"/>
    </sheetView>
  </sheetViews>
  <sheetFormatPr baseColWidth="10" defaultColWidth="14.42578125" defaultRowHeight="15" customHeight="1" x14ac:dyDescent="0.25"/>
  <cols>
    <col min="1" max="1" width="16.85546875" customWidth="1"/>
    <col min="2" max="2" width="12.5703125" customWidth="1"/>
    <col min="3" max="3" width="9.140625" customWidth="1"/>
    <col min="4" max="4" width="12.5703125" customWidth="1"/>
    <col min="5" max="5" width="9.5703125" customWidth="1"/>
    <col min="6" max="6" width="12.5703125" customWidth="1"/>
    <col min="7" max="7" width="9.42578125" customWidth="1"/>
    <col min="8" max="8" width="12.5703125" customWidth="1"/>
    <col min="9" max="9" width="13.28515625" customWidth="1"/>
    <col min="10" max="26" width="10.42578125" customWidth="1"/>
  </cols>
  <sheetData>
    <row r="1" spans="1:26" ht="23.25" x14ac:dyDescent="0.35">
      <c r="A1" s="1"/>
      <c r="B1" s="75" t="s">
        <v>0</v>
      </c>
      <c r="C1" s="76"/>
      <c r="D1" s="75" t="s">
        <v>1</v>
      </c>
      <c r="E1" s="76"/>
      <c r="F1" s="75" t="s">
        <v>2</v>
      </c>
      <c r="G1" s="76"/>
      <c r="H1" s="75" t="s">
        <v>3</v>
      </c>
      <c r="I1" s="7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77" t="s">
        <v>4</v>
      </c>
      <c r="B2" s="3" t="s">
        <v>5</v>
      </c>
      <c r="C2" s="4">
        <v>20</v>
      </c>
      <c r="D2" s="3" t="s">
        <v>5</v>
      </c>
      <c r="E2" s="4">
        <v>20</v>
      </c>
      <c r="F2" s="3" t="s">
        <v>5</v>
      </c>
      <c r="G2" s="4">
        <v>30</v>
      </c>
      <c r="H2" s="3" t="s">
        <v>5</v>
      </c>
      <c r="I2" s="4">
        <v>30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61"/>
      <c r="B3" s="69" t="s">
        <v>6</v>
      </c>
      <c r="C3" s="71">
        <v>3542</v>
      </c>
      <c r="D3" s="69" t="s">
        <v>6</v>
      </c>
      <c r="E3" s="71">
        <v>26876</v>
      </c>
      <c r="F3" s="69" t="s">
        <v>6</v>
      </c>
      <c r="G3" s="71">
        <v>13292</v>
      </c>
      <c r="H3" s="69" t="s">
        <v>6</v>
      </c>
      <c r="I3" s="78">
        <v>150528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61"/>
      <c r="B4" s="70"/>
      <c r="C4" s="72"/>
      <c r="D4" s="70"/>
      <c r="E4" s="72"/>
      <c r="F4" s="70"/>
      <c r="G4" s="72"/>
      <c r="H4" s="70"/>
      <c r="I4" s="7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62"/>
      <c r="B5" s="5" t="s">
        <v>7</v>
      </c>
      <c r="C5" s="6" t="s">
        <v>8</v>
      </c>
      <c r="D5" s="5" t="s">
        <v>7</v>
      </c>
      <c r="E5" s="6" t="s">
        <v>8</v>
      </c>
      <c r="F5" s="5" t="s">
        <v>7</v>
      </c>
      <c r="G5" s="6" t="s">
        <v>8</v>
      </c>
      <c r="H5" s="5" t="s">
        <v>7</v>
      </c>
      <c r="I5" s="6" t="s">
        <v>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x14ac:dyDescent="0.25">
      <c r="A6" s="7" t="s">
        <v>9</v>
      </c>
      <c r="B6" s="8">
        <v>3876</v>
      </c>
      <c r="C6" s="9">
        <v>0.33</v>
      </c>
      <c r="D6" s="8">
        <v>32748</v>
      </c>
      <c r="E6" s="9" t="s">
        <v>25</v>
      </c>
      <c r="F6" s="8">
        <v>13768</v>
      </c>
      <c r="G6" s="9">
        <v>0.71</v>
      </c>
      <c r="H6" s="8">
        <v>188018</v>
      </c>
      <c r="I6" s="10">
        <v>0.66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x14ac:dyDescent="0.25">
      <c r="A7" s="11" t="s">
        <v>10</v>
      </c>
      <c r="B7" s="12">
        <f>AVERAGE((B6-$C$3)/$C$3)</f>
        <v>9.42970073404856E-2</v>
      </c>
      <c r="C7" s="13">
        <f>C6</f>
        <v>0.33</v>
      </c>
      <c r="D7" s="12">
        <f>AVERAGE((D6-$E$3)/$E$3)</f>
        <v>0.21848489358535497</v>
      </c>
      <c r="E7" s="13" t="str">
        <f>E6</f>
        <v>0.37</v>
      </c>
      <c r="F7" s="12">
        <f>AVERAGE((F6-$G$3)/$G$3)</f>
        <v>3.5811014143845923E-2</v>
      </c>
      <c r="G7" s="13">
        <f>G6</f>
        <v>0.71</v>
      </c>
      <c r="H7" s="12">
        <f>AVERAGE((H6-$I$3)/$I$3)</f>
        <v>0.24905665391156462</v>
      </c>
      <c r="I7" s="13">
        <f>I6</f>
        <v>0.66</v>
      </c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3.25" x14ac:dyDescent="0.35">
      <c r="B9" s="73" t="s">
        <v>0</v>
      </c>
      <c r="C9" s="74"/>
      <c r="D9" s="73" t="s">
        <v>1</v>
      </c>
      <c r="E9" s="74"/>
      <c r="F9" s="73" t="s">
        <v>2</v>
      </c>
      <c r="G9" s="74"/>
      <c r="H9" s="73" t="s">
        <v>3</v>
      </c>
      <c r="I9" s="74"/>
    </row>
    <row r="10" spans="1:26" ht="13.5" customHeight="1" x14ac:dyDescent="0.25">
      <c r="A10" s="60" t="s">
        <v>11</v>
      </c>
      <c r="B10" s="14" t="s">
        <v>5</v>
      </c>
      <c r="C10" s="15">
        <v>20</v>
      </c>
      <c r="D10" s="16" t="s">
        <v>5</v>
      </c>
      <c r="E10" s="15">
        <v>20</v>
      </c>
      <c r="F10" s="16" t="s">
        <v>5</v>
      </c>
      <c r="G10" s="15">
        <v>30</v>
      </c>
      <c r="H10" s="16" t="s">
        <v>5</v>
      </c>
      <c r="I10" s="15">
        <v>30</v>
      </c>
    </row>
    <row r="11" spans="1:26" ht="15" customHeight="1" x14ac:dyDescent="0.25">
      <c r="A11" s="61"/>
      <c r="B11" s="63" t="s">
        <v>6</v>
      </c>
      <c r="C11" s="65">
        <v>3542</v>
      </c>
      <c r="D11" s="63" t="s">
        <v>6</v>
      </c>
      <c r="E11" s="65">
        <v>26876</v>
      </c>
      <c r="F11" s="63" t="s">
        <v>6</v>
      </c>
      <c r="G11" s="65">
        <v>13292</v>
      </c>
      <c r="H11" s="63" t="s">
        <v>6</v>
      </c>
      <c r="I11" s="65">
        <v>150528</v>
      </c>
    </row>
    <row r="12" spans="1:26" x14ac:dyDescent="0.25">
      <c r="A12" s="61"/>
      <c r="B12" s="64"/>
      <c r="C12" s="66"/>
      <c r="D12" s="64"/>
      <c r="E12" s="66"/>
      <c r="F12" s="64"/>
      <c r="G12" s="66"/>
      <c r="H12" s="64"/>
      <c r="I12" s="66"/>
    </row>
    <row r="13" spans="1:26" ht="15.75" x14ac:dyDescent="0.25">
      <c r="A13" s="62"/>
      <c r="B13" s="17" t="s">
        <v>7</v>
      </c>
      <c r="C13" s="18" t="s">
        <v>8</v>
      </c>
      <c r="D13" s="17" t="s">
        <v>7</v>
      </c>
      <c r="E13" s="19" t="s">
        <v>8</v>
      </c>
      <c r="F13" s="17" t="s">
        <v>7</v>
      </c>
      <c r="G13" s="18" t="s">
        <v>8</v>
      </c>
      <c r="H13" s="17" t="s">
        <v>7</v>
      </c>
      <c r="I13" s="19" t="s">
        <v>8</v>
      </c>
    </row>
    <row r="14" spans="1:26" ht="15.75" x14ac:dyDescent="0.25">
      <c r="A14" s="20" t="s">
        <v>12</v>
      </c>
      <c r="B14" s="21">
        <v>3874</v>
      </c>
      <c r="C14" s="22">
        <v>3.32</v>
      </c>
      <c r="D14" s="23">
        <v>35128</v>
      </c>
      <c r="E14" s="24">
        <v>0.65</v>
      </c>
      <c r="F14" s="21">
        <v>13748</v>
      </c>
      <c r="G14" s="22">
        <v>2.23</v>
      </c>
      <c r="H14" s="23">
        <v>193432</v>
      </c>
      <c r="I14" s="24">
        <v>3.12</v>
      </c>
    </row>
    <row r="15" spans="1:26" ht="15.75" x14ac:dyDescent="0.25">
      <c r="A15" s="25" t="s">
        <v>13</v>
      </c>
      <c r="B15" s="21">
        <v>3862</v>
      </c>
      <c r="C15" s="22">
        <v>1.46</v>
      </c>
      <c r="D15" s="23">
        <v>34982</v>
      </c>
      <c r="E15" s="24">
        <v>0.89</v>
      </c>
      <c r="F15" s="21">
        <v>13806</v>
      </c>
      <c r="G15" s="22">
        <v>1.34</v>
      </c>
      <c r="H15" s="23">
        <v>194068</v>
      </c>
      <c r="I15" s="24">
        <v>3.45</v>
      </c>
    </row>
    <row r="16" spans="1:26" ht="15.75" x14ac:dyDescent="0.25">
      <c r="A16" s="25" t="s">
        <v>14</v>
      </c>
      <c r="B16" s="21">
        <v>3832</v>
      </c>
      <c r="C16" s="22">
        <v>1.47</v>
      </c>
      <c r="D16" s="23">
        <v>33646</v>
      </c>
      <c r="E16" s="24">
        <v>1.21</v>
      </c>
      <c r="F16" s="21">
        <v>13748</v>
      </c>
      <c r="G16" s="22">
        <v>1.45</v>
      </c>
      <c r="H16" s="23">
        <v>192118</v>
      </c>
      <c r="I16" s="24">
        <v>2.4</v>
      </c>
    </row>
    <row r="17" spans="1:9" ht="15.75" x14ac:dyDescent="0.25">
      <c r="A17" s="25" t="s">
        <v>15</v>
      </c>
      <c r="B17" s="21">
        <v>3898</v>
      </c>
      <c r="C17" s="22">
        <v>1.23</v>
      </c>
      <c r="D17" s="23">
        <v>34874</v>
      </c>
      <c r="E17" s="24">
        <v>1.1200000000000001</v>
      </c>
      <c r="F17" s="21">
        <v>13806</v>
      </c>
      <c r="G17" s="22">
        <v>1.65</v>
      </c>
      <c r="H17" s="23">
        <v>191562</v>
      </c>
      <c r="I17" s="24">
        <v>2.11</v>
      </c>
    </row>
    <row r="18" spans="1:9" ht="15.75" x14ac:dyDescent="0.25">
      <c r="A18" s="26" t="s">
        <v>16</v>
      </c>
      <c r="B18" s="27">
        <v>3866</v>
      </c>
      <c r="C18" s="28">
        <v>1.9</v>
      </c>
      <c r="D18" s="29">
        <v>35742</v>
      </c>
      <c r="E18" s="30">
        <v>1.1100000000000001</v>
      </c>
      <c r="F18" s="27">
        <v>13800</v>
      </c>
      <c r="G18" s="28">
        <v>2.12</v>
      </c>
      <c r="H18" s="29">
        <v>190834</v>
      </c>
      <c r="I18" s="30">
        <v>1.87</v>
      </c>
    </row>
    <row r="19" spans="1:9" ht="15.75" x14ac:dyDescent="0.25">
      <c r="A19" s="11" t="s">
        <v>10</v>
      </c>
      <c r="B19" s="12">
        <f>AVERAGE((B14-$C$11)/$C$11,(B15-$C$11)/$C$11,(B16-$C$11)/$C$11,(B17-$C$11)/$C$11,(B18-$C$11)/$C$11)</f>
        <v>9.1586674195369838E-2</v>
      </c>
      <c r="C19" s="13">
        <f>AVERAGE(C14:C18)</f>
        <v>1.8759999999999999</v>
      </c>
      <c r="D19" s="12">
        <f>AVERAGE((D14-$E$11)/$E$11,(D15-$E$11)/$E$11,(D16-$E$11)/$E$11,(D17-$E$11)/$E$11,(D18-$E$11)/$E$11)</f>
        <v>0.29760381009078729</v>
      </c>
      <c r="E19" s="13">
        <f>AVERAGE(E14:E18)</f>
        <v>0.99600000000000011</v>
      </c>
      <c r="F19" s="12">
        <f>AVERAGE((F14-$G$11)/$G$11,(F15-$G$11)/$G$11,(F16-$G$11)/$G$11,(F17-$G$11)/$G$11,(F18-$G$11)/$G$11)</f>
        <v>3.6834185976527233E-2</v>
      </c>
      <c r="G19" s="13">
        <f>AVERAGE(G14:G18)</f>
        <v>1.7579999999999998</v>
      </c>
      <c r="H19" s="12">
        <f>AVERAGE((H14-$I$11)/$I$11,(H15-$I$11)/$I$11,(H16-$I$11)/$I$11,(H17-$I$11)/$I$11,(H18-$I$11)/$I$11)</f>
        <v>0.2781861181972789</v>
      </c>
      <c r="I19" s="13">
        <f>AVERAGE(I14:I18)</f>
        <v>2.59</v>
      </c>
    </row>
    <row r="20" spans="1:9" ht="15.75" x14ac:dyDescent="0.25">
      <c r="A20" s="25" t="s">
        <v>17</v>
      </c>
      <c r="B20" s="31">
        <f>STDEV((B14-$C$11)/$C$11,(B15-$C$11)/$C$11,(B16-$C$11)/$C$11,(B17-$C$11)/$C$11,(B18-$C$11)/$C$11)</f>
        <v>6.709633326939783E-3</v>
      </c>
      <c r="C20" s="31">
        <f>STDEV(C14:C18)</f>
        <v>0.84275144615716979</v>
      </c>
      <c r="D20" s="31">
        <f>STDEV((D14-$E$11)/$E$11,(D15-$E$11)/$E$11,(D16-$E$11)/$E$11,(D17-$E$11)/$E$11,(D18-$E$11)/$E$11)</f>
        <v>2.8443909107112329E-2</v>
      </c>
      <c r="E20" s="31">
        <f>STDEV(E14:E18)</f>
        <v>0.22645087767549058</v>
      </c>
      <c r="F20" s="31">
        <f>STDEV((F14-$G$11)/$G$11,(F15-$G$11)/$G$11,(F16-$G$11)/$G$11,(F17-$G$11)/$G$11,(F18-$G$11)/$G$11)</f>
        <v>2.3149349512413026E-3</v>
      </c>
      <c r="G20" s="31">
        <f>STDEV(G14:G18)</f>
        <v>0.39845953370449172</v>
      </c>
      <c r="H20" s="31">
        <f>STDEV((H14-$I$11)/$I$11,(H15-$I$11)/$I$11,(H16-$I$11)/$I$11,(H17-$I$11)/$I$11,(H18-$I$11)/$I$11)</f>
        <v>8.8391441319920841E-3</v>
      </c>
      <c r="I20" s="31">
        <f>STDEV(I14:I18)</f>
        <v>0.67182587029676322</v>
      </c>
    </row>
    <row r="22" spans="1:9" ht="23.25" x14ac:dyDescent="0.35">
      <c r="A22" s="2"/>
      <c r="B22" s="73" t="s">
        <v>0</v>
      </c>
      <c r="C22" s="74"/>
      <c r="D22" s="73" t="s">
        <v>1</v>
      </c>
      <c r="E22" s="74"/>
      <c r="F22" s="73" t="s">
        <v>2</v>
      </c>
      <c r="G22" s="74"/>
      <c r="H22" s="73" t="s">
        <v>3</v>
      </c>
      <c r="I22" s="74"/>
    </row>
    <row r="23" spans="1:9" x14ac:dyDescent="0.25">
      <c r="A23" s="79" t="s">
        <v>18</v>
      </c>
      <c r="B23" s="32" t="s">
        <v>5</v>
      </c>
      <c r="C23" s="33">
        <v>20</v>
      </c>
      <c r="D23" s="34" t="s">
        <v>5</v>
      </c>
      <c r="E23" s="33">
        <v>20</v>
      </c>
      <c r="F23" s="34" t="s">
        <v>5</v>
      </c>
      <c r="G23" s="33">
        <v>30</v>
      </c>
      <c r="H23" s="34" t="s">
        <v>5</v>
      </c>
      <c r="I23" s="33">
        <v>30</v>
      </c>
    </row>
    <row r="24" spans="1:9" x14ac:dyDescent="0.25">
      <c r="A24" s="61"/>
      <c r="B24" s="67" t="s">
        <v>6</v>
      </c>
      <c r="C24" s="68">
        <v>3542</v>
      </c>
      <c r="D24" s="67" t="s">
        <v>6</v>
      </c>
      <c r="E24" s="68">
        <v>26876</v>
      </c>
      <c r="F24" s="67" t="s">
        <v>6</v>
      </c>
      <c r="G24" s="68">
        <v>13292</v>
      </c>
      <c r="H24" s="67" t="s">
        <v>6</v>
      </c>
      <c r="I24" s="68">
        <v>150528</v>
      </c>
    </row>
    <row r="25" spans="1:9" x14ac:dyDescent="0.25">
      <c r="A25" s="61"/>
      <c r="B25" s="64"/>
      <c r="C25" s="66"/>
      <c r="D25" s="64"/>
      <c r="E25" s="66"/>
      <c r="F25" s="64"/>
      <c r="G25" s="66"/>
      <c r="H25" s="64"/>
      <c r="I25" s="66"/>
    </row>
    <row r="26" spans="1:9" ht="15.75" x14ac:dyDescent="0.25">
      <c r="A26" s="62"/>
      <c r="B26" s="35" t="s">
        <v>7</v>
      </c>
      <c r="C26" s="6" t="s">
        <v>8</v>
      </c>
      <c r="D26" s="35" t="s">
        <v>7</v>
      </c>
      <c r="E26" s="36" t="s">
        <v>8</v>
      </c>
      <c r="F26" s="35" t="s">
        <v>7</v>
      </c>
      <c r="G26" s="6" t="s">
        <v>8</v>
      </c>
      <c r="H26" s="35" t="s">
        <v>7</v>
      </c>
      <c r="I26" s="36" t="s">
        <v>8</v>
      </c>
    </row>
    <row r="27" spans="1:9" ht="15.75" x14ac:dyDescent="0.25">
      <c r="A27" s="37" t="s">
        <v>12</v>
      </c>
      <c r="B27" s="38">
        <v>3652</v>
      </c>
      <c r="C27" s="39">
        <v>47.55</v>
      </c>
      <c r="D27" s="40">
        <v>31472</v>
      </c>
      <c r="E27" s="41">
        <v>20.23</v>
      </c>
      <c r="F27" s="38">
        <v>13376</v>
      </c>
      <c r="G27" s="39">
        <v>19.23</v>
      </c>
      <c r="H27" s="40">
        <v>175336</v>
      </c>
      <c r="I27" s="41">
        <v>14.23</v>
      </c>
    </row>
    <row r="28" spans="1:9" ht="15.75" x14ac:dyDescent="0.25">
      <c r="A28" s="42" t="s">
        <v>13</v>
      </c>
      <c r="B28" s="38">
        <v>3642</v>
      </c>
      <c r="C28" s="39">
        <v>45.23</v>
      </c>
      <c r="D28" s="40">
        <v>31736</v>
      </c>
      <c r="E28" s="41">
        <v>21.33</v>
      </c>
      <c r="F28" s="38">
        <v>13404</v>
      </c>
      <c r="G28" s="39">
        <v>24.12</v>
      </c>
      <c r="H28" s="40">
        <v>176674</v>
      </c>
      <c r="I28" s="41">
        <v>15.22</v>
      </c>
    </row>
    <row r="29" spans="1:9" ht="15.75" x14ac:dyDescent="0.25">
      <c r="A29" s="42" t="s">
        <v>14</v>
      </c>
      <c r="B29" s="38">
        <v>3686</v>
      </c>
      <c r="C29" s="39">
        <v>46.12</v>
      </c>
      <c r="D29" s="40">
        <v>31402</v>
      </c>
      <c r="E29" s="41">
        <v>21.43</v>
      </c>
      <c r="F29" s="38">
        <v>13374</v>
      </c>
      <c r="G29" s="39">
        <v>19.329999999999998</v>
      </c>
      <c r="H29" s="40">
        <v>178590</v>
      </c>
      <c r="I29" s="41">
        <v>16.41</v>
      </c>
    </row>
    <row r="30" spans="1:9" ht="15.75" x14ac:dyDescent="0.25">
      <c r="A30" s="42" t="s">
        <v>15</v>
      </c>
      <c r="B30" s="38">
        <v>3658</v>
      </c>
      <c r="C30" s="39">
        <v>30.34</v>
      </c>
      <c r="D30" s="40">
        <v>30730</v>
      </c>
      <c r="E30" s="41">
        <v>25.78</v>
      </c>
      <c r="F30" s="38">
        <v>13418</v>
      </c>
      <c r="G30" s="39">
        <v>20.98</v>
      </c>
      <c r="H30" s="40">
        <v>178308</v>
      </c>
      <c r="I30" s="41">
        <v>28.23</v>
      </c>
    </row>
    <row r="31" spans="1:9" ht="15.75" x14ac:dyDescent="0.25">
      <c r="A31" s="43" t="s">
        <v>16</v>
      </c>
      <c r="B31" s="44">
        <v>3666</v>
      </c>
      <c r="C31" s="45">
        <v>31.45</v>
      </c>
      <c r="D31" s="46">
        <v>30674</v>
      </c>
      <c r="E31" s="47">
        <v>23.67</v>
      </c>
      <c r="F31" s="44">
        <v>13382</v>
      </c>
      <c r="G31" s="45">
        <v>18.23</v>
      </c>
      <c r="H31" s="46">
        <v>175820</v>
      </c>
      <c r="I31" s="47">
        <v>24.22</v>
      </c>
    </row>
    <row r="32" spans="1:9" ht="15.75" x14ac:dyDescent="0.25">
      <c r="A32" s="48" t="s">
        <v>10</v>
      </c>
      <c r="B32" s="49">
        <f>AVERAGE((B27-$C$11)/$C$11,(B28-$C$11)/$C$11,(B29-$C$11)/$C$11,(B30-$C$11)/$C$11,(B31-$C$11)/$C$11)</f>
        <v>3.3540372670807457E-2</v>
      </c>
      <c r="C32" s="50">
        <f>AVERAGE(C27:C31)</f>
        <v>40.137999999999998</v>
      </c>
      <c r="D32" s="49">
        <f>AVERAGE((D27-$E$11)/$E$11,(D28-$E$11)/$E$11,(D29-$E$11)/$E$11,(D30-$E$11)/$E$11,(D31-$E$11)/$E$11)</f>
        <v>0.16099121893138862</v>
      </c>
      <c r="E32" s="50">
        <f>AVERAGE(E27:E31)</f>
        <v>22.488000000000003</v>
      </c>
      <c r="F32" s="49">
        <f>AVERAGE((F27-$G$11)/$G$11,(F28-$G$11)/$G$11,(F29-$G$11)/$G$11,(F30-$G$11)/$G$11,(F31-$G$11)/$G$11)</f>
        <v>7.4330424315377664E-3</v>
      </c>
      <c r="G32" s="50">
        <f>AVERAGE(G27:G31)</f>
        <v>20.378</v>
      </c>
      <c r="H32" s="49">
        <f>AVERAGE((H27-$I$11)/$I$11,(H28-$I$11)/$I$11,(H29-$I$11)/$I$11,(H30-$I$11)/$I$11,(H31-$I$11)/$I$11)</f>
        <v>0.17549957482993198</v>
      </c>
      <c r="I32" s="50">
        <f>AVERAGE(I27:I31)</f>
        <v>19.661999999999999</v>
      </c>
    </row>
    <row r="33" spans="1:9" ht="15.75" x14ac:dyDescent="0.25">
      <c r="A33" s="42" t="s">
        <v>17</v>
      </c>
      <c r="B33" s="51">
        <f>STDEV((B27-$C$11)/$C$11,(B28-$C$11)/$C$11,(B29-$C$11)/$C$11,(B30-$C$11)/$C$11,(B31-$C$11)/$C$11)</f>
        <v>4.6835553593060899E-3</v>
      </c>
      <c r="C33" s="51">
        <f>STDEV(C27:C31)</f>
        <v>8.4872357101708733</v>
      </c>
      <c r="D33" s="51">
        <f>STDEV((D27-$E$11)/$E$11,(D28-$E$11)/$E$11,(D29-$E$11)/$E$11,(D30-$E$11)/$E$11,(D31-$E$11)/$E$11)</f>
        <v>1.7645546603781474E-2</v>
      </c>
      <c r="E33" s="51">
        <f>STDEV(E27:E31)</f>
        <v>2.2244819621655743</v>
      </c>
      <c r="F33" s="51">
        <f>STDEV((F27-$G$11)/$G$11,(F28-$G$11)/$G$11,(F29-$G$11)/$G$11,(F30-$G$11)/$G$11,(F31-$G$11)/$G$11)</f>
        <v>1.4533843684674391E-3</v>
      </c>
      <c r="G33" s="51">
        <f>STDEV(G27:G31)</f>
        <v>2.3127407982737838</v>
      </c>
      <c r="H33" s="51">
        <f>STDEV((H27-$I$11)/$I$11,(H28-$I$11)/$I$11,(H29-$I$11)/$I$11,(H30-$I$11)/$I$11,(H31-$I$11)/$I$11)</f>
        <v>9.6794579331794545E-3</v>
      </c>
      <c r="I33" s="51">
        <f>STDEV(I27:I31)</f>
        <v>6.2048263472880469</v>
      </c>
    </row>
    <row r="35" spans="1:9" ht="23.25" x14ac:dyDescent="0.35">
      <c r="A35" s="2"/>
      <c r="B35" s="73" t="s">
        <v>0</v>
      </c>
      <c r="C35" s="74"/>
      <c r="D35" s="73" t="s">
        <v>1</v>
      </c>
      <c r="E35" s="74"/>
      <c r="F35" s="73" t="s">
        <v>2</v>
      </c>
      <c r="G35" s="74"/>
      <c r="H35" s="73" t="s">
        <v>3</v>
      </c>
      <c r="I35" s="74"/>
    </row>
    <row r="36" spans="1:9" x14ac:dyDescent="0.25">
      <c r="A36" s="79" t="s">
        <v>19</v>
      </c>
      <c r="B36" s="32" t="s">
        <v>5</v>
      </c>
      <c r="C36" s="33">
        <v>20</v>
      </c>
      <c r="D36" s="34" t="s">
        <v>5</v>
      </c>
      <c r="E36" s="33">
        <v>20</v>
      </c>
      <c r="F36" s="34" t="s">
        <v>5</v>
      </c>
      <c r="G36" s="33">
        <v>30</v>
      </c>
      <c r="H36" s="34" t="s">
        <v>5</v>
      </c>
      <c r="I36" s="33">
        <v>30</v>
      </c>
    </row>
    <row r="37" spans="1:9" x14ac:dyDescent="0.25">
      <c r="A37" s="61"/>
      <c r="B37" s="67" t="s">
        <v>6</v>
      </c>
      <c r="C37" s="68">
        <v>3542</v>
      </c>
      <c r="D37" s="67" t="s">
        <v>6</v>
      </c>
      <c r="E37" s="68">
        <v>26876</v>
      </c>
      <c r="F37" s="67" t="s">
        <v>6</v>
      </c>
      <c r="G37" s="68">
        <v>13292</v>
      </c>
      <c r="H37" s="67" t="s">
        <v>6</v>
      </c>
      <c r="I37" s="68">
        <v>150528</v>
      </c>
    </row>
    <row r="38" spans="1:9" x14ac:dyDescent="0.25">
      <c r="A38" s="61"/>
      <c r="B38" s="64"/>
      <c r="C38" s="66"/>
      <c r="D38" s="64"/>
      <c r="E38" s="66"/>
      <c r="F38" s="64"/>
      <c r="G38" s="66"/>
      <c r="H38" s="64"/>
      <c r="I38" s="66"/>
    </row>
    <row r="39" spans="1:9" ht="15.75" x14ac:dyDescent="0.25">
      <c r="A39" s="62"/>
      <c r="B39" s="35" t="s">
        <v>7</v>
      </c>
      <c r="C39" s="6" t="s">
        <v>8</v>
      </c>
      <c r="D39" s="35" t="s">
        <v>7</v>
      </c>
      <c r="E39" s="36" t="s">
        <v>8</v>
      </c>
      <c r="F39" s="35" t="s">
        <v>7</v>
      </c>
      <c r="G39" s="6" t="s">
        <v>8</v>
      </c>
      <c r="H39" s="35" t="s">
        <v>7</v>
      </c>
      <c r="I39" s="36" t="s">
        <v>8</v>
      </c>
    </row>
    <row r="40" spans="1:9" ht="15.75" x14ac:dyDescent="0.25">
      <c r="A40" s="37" t="s">
        <v>12</v>
      </c>
      <c r="B40" s="38">
        <v>3602</v>
      </c>
      <c r="C40" s="39">
        <v>123.43</v>
      </c>
      <c r="D40" s="40">
        <v>26876</v>
      </c>
      <c r="E40" s="41">
        <v>0</v>
      </c>
      <c r="F40" s="38">
        <v>13350</v>
      </c>
      <c r="G40" s="39">
        <v>304.23</v>
      </c>
      <c r="H40" s="40">
        <v>150528</v>
      </c>
      <c r="I40" s="41">
        <v>312.33999999999997</v>
      </c>
    </row>
    <row r="41" spans="1:9" ht="15.75" x14ac:dyDescent="0.25">
      <c r="A41" s="42" t="s">
        <v>13</v>
      </c>
      <c r="B41" s="38">
        <v>3586</v>
      </c>
      <c r="C41" s="39">
        <v>111.76</v>
      </c>
      <c r="D41" s="40">
        <v>26876</v>
      </c>
      <c r="E41" s="41">
        <v>0</v>
      </c>
      <c r="F41" s="38">
        <v>13380</v>
      </c>
      <c r="G41" s="39">
        <v>312.22000000000003</v>
      </c>
      <c r="H41" s="40">
        <v>173322</v>
      </c>
      <c r="I41" s="41">
        <v>325.64999999999998</v>
      </c>
    </row>
    <row r="42" spans="1:9" ht="15.75" x14ac:dyDescent="0.25">
      <c r="A42" s="42" t="s">
        <v>14</v>
      </c>
      <c r="B42" s="38">
        <v>3542</v>
      </c>
      <c r="C42" s="39">
        <v>145.13</v>
      </c>
      <c r="D42" s="40">
        <v>26876</v>
      </c>
      <c r="E42" s="41">
        <v>0</v>
      </c>
      <c r="F42" s="38">
        <v>13360</v>
      </c>
      <c r="G42" s="39">
        <v>298.98</v>
      </c>
      <c r="H42" s="40">
        <v>150528</v>
      </c>
      <c r="I42" s="41">
        <v>321.22000000000003</v>
      </c>
    </row>
    <row r="43" spans="1:9" ht="15.75" x14ac:dyDescent="0.25">
      <c r="A43" s="42" t="s">
        <v>15</v>
      </c>
      <c r="B43" s="38">
        <v>3578</v>
      </c>
      <c r="C43" s="39">
        <v>99.1</v>
      </c>
      <c r="D43" s="40">
        <v>26876</v>
      </c>
      <c r="E43" s="41">
        <v>0</v>
      </c>
      <c r="F43" s="38">
        <v>13384</v>
      </c>
      <c r="G43" s="39">
        <v>287.45</v>
      </c>
      <c r="H43" s="40">
        <v>173302</v>
      </c>
      <c r="I43" s="41">
        <v>312.60000000000002</v>
      </c>
    </row>
    <row r="44" spans="1:9" ht="15.75" x14ac:dyDescent="0.25">
      <c r="A44" s="43" t="s">
        <v>16</v>
      </c>
      <c r="B44" s="44">
        <v>3588</v>
      </c>
      <c r="C44" s="45">
        <v>102.67</v>
      </c>
      <c r="D44" s="46">
        <v>30818</v>
      </c>
      <c r="E44" s="47">
        <v>0</v>
      </c>
      <c r="F44" s="44">
        <v>13372</v>
      </c>
      <c r="G44" s="45">
        <v>349.23</v>
      </c>
      <c r="H44" s="46">
        <v>150528</v>
      </c>
      <c r="I44" s="47">
        <v>356.12</v>
      </c>
    </row>
    <row r="45" spans="1:9" ht="15.75" x14ac:dyDescent="0.25">
      <c r="A45" s="48" t="s">
        <v>10</v>
      </c>
      <c r="B45" s="49">
        <f>AVERAGE((B40-$C$11)/$C$11,(B41-$C$11)/$C$11,(B42-$C$11)/$C$11,(B43-$C$11)/$C$11,(B44-$C$11)/$C$11)</f>
        <v>1.0502540937323546E-2</v>
      </c>
      <c r="C45" s="50">
        <f>AVERAGE(C40:C44)</f>
        <v>116.41799999999998</v>
      </c>
      <c r="D45" s="49">
        <f>AVERAGE((D40-$E$11)/$E$11,(D41-$E$11)/$E$11,(D42-$E$11)/$E$11,(D43-$E$11)/$E$11,(D44-$E$11)/$E$11)</f>
        <v>2.9334722428932876E-2</v>
      </c>
      <c r="E45" s="50">
        <f>AVERAGE(E40:E44)</f>
        <v>0</v>
      </c>
      <c r="F45" s="49">
        <f>AVERAGE((F40-$G$11)/$G$11,(F41-$G$11)/$G$11,(F42-$G$11)/$G$11,(F43-$G$11)/$G$11,(F44-$G$11)/$G$11)</f>
        <v>5.8080048149262717E-3</v>
      </c>
      <c r="G45" s="50">
        <f>AVERAGE(G40:G44)</f>
        <v>310.42200000000003</v>
      </c>
      <c r="H45" s="49">
        <f>AVERAGE((H40-$I$11)/$I$11,(H41-$I$11)/$I$11,(H42-$I$11)/$I$11,(H43-$I$11)/$I$11,(H44-$I$11)/$I$11)</f>
        <v>6.0544217687074832E-2</v>
      </c>
      <c r="I45" s="50">
        <f>AVERAGE(I40:I44)</f>
        <v>325.58599999999996</v>
      </c>
    </row>
    <row r="46" spans="1:9" ht="15.75" x14ac:dyDescent="0.25">
      <c r="A46" s="42" t="s">
        <v>17</v>
      </c>
      <c r="B46" s="51">
        <f>STDEV((B40-$C$11)/$C$11,(B41-$C$11)/$C$11,(B42-$C$11)/$C$11,(B43-$C$11)/$C$11,(B44-$C$11)/$C$11)</f>
        <v>6.3583007386828899E-3</v>
      </c>
      <c r="C46" s="51">
        <f>STDEV(C40:C44)</f>
        <v>18.602181861276492</v>
      </c>
      <c r="D46" s="51">
        <f>STDEV((D40-$E$11)/$E$11,(D41-$E$11)/$E$11,(D42-$E$11)/$E$11,(D43-$E$11)/$E$11,(D44-$E$11)/$E$11)</f>
        <v>6.5594433452181647E-2</v>
      </c>
      <c r="E46" s="51">
        <f>STDEV(E40:E44)</f>
        <v>0</v>
      </c>
      <c r="F46" s="51">
        <f>STDEV((F40-$G$11)/$G$11,(F41-$G$11)/$G$11,(F42-$G$11)/$G$11,(F43-$G$11)/$G$11,(F44-$G$11)/$G$11)</f>
        <v>1.0618283938836803E-3</v>
      </c>
      <c r="G46" s="51">
        <f>STDEV(G40:G44)</f>
        <v>23.485456563584204</v>
      </c>
      <c r="H46" s="51">
        <f>STDEV((H40-$I$11)/$I$11,(H41-$I$11)/$I$11,(H42-$I$11)/$I$11,(H43-$I$11)/$I$11,(H44-$I$11)/$I$11)</f>
        <v>8.2903597692876474E-2</v>
      </c>
      <c r="I46" s="51">
        <f>STDEV(I40:I44)</f>
        <v>17.996415754255068</v>
      </c>
    </row>
    <row r="49" spans="1:11" ht="26.25" x14ac:dyDescent="0.4">
      <c r="A49" s="52" t="s">
        <v>20</v>
      </c>
    </row>
    <row r="52" spans="1:11" ht="15" customHeight="1" x14ac:dyDescent="0.25">
      <c r="A52" s="82"/>
      <c r="B52" s="83" t="s">
        <v>0</v>
      </c>
      <c r="C52" s="84"/>
      <c r="D52" s="85" t="s">
        <v>1</v>
      </c>
      <c r="E52" s="86"/>
      <c r="F52" s="87" t="s">
        <v>2</v>
      </c>
      <c r="G52" s="84"/>
      <c r="H52" s="85" t="s">
        <v>3</v>
      </c>
      <c r="I52" s="86"/>
      <c r="J52" s="80" t="s">
        <v>21</v>
      </c>
      <c r="K52" s="81"/>
    </row>
    <row r="53" spans="1:11" ht="15.75" customHeight="1" x14ac:dyDescent="0.25">
      <c r="A53" s="72"/>
      <c r="B53" s="17" t="s">
        <v>22</v>
      </c>
      <c r="C53" s="18" t="s">
        <v>8</v>
      </c>
      <c r="D53" s="17" t="s">
        <v>22</v>
      </c>
      <c r="E53" s="19" t="s">
        <v>8</v>
      </c>
      <c r="F53" s="17" t="s">
        <v>22</v>
      </c>
      <c r="G53" s="18" t="s">
        <v>8</v>
      </c>
      <c r="H53" s="17" t="s">
        <v>22</v>
      </c>
      <c r="I53" s="19" t="s">
        <v>8</v>
      </c>
      <c r="J53" s="53" t="s">
        <v>22</v>
      </c>
      <c r="K53" s="54" t="s">
        <v>8</v>
      </c>
    </row>
    <row r="54" spans="1:11" ht="15.75" customHeight="1" x14ac:dyDescent="0.25">
      <c r="A54" s="55" t="s">
        <v>23</v>
      </c>
      <c r="B54" s="31">
        <f>B7</f>
        <v>9.42970073404856E-2</v>
      </c>
      <c r="C54" s="31">
        <f>C7</f>
        <v>0.33</v>
      </c>
      <c r="D54" s="31">
        <f>D7</f>
        <v>0.21848489358535497</v>
      </c>
      <c r="E54" s="31" t="str">
        <f t="shared" ref="B54:I54" si="0">E7</f>
        <v>0.37</v>
      </c>
      <c r="F54" s="31">
        <f t="shared" si="0"/>
        <v>3.5811014143845923E-2</v>
      </c>
      <c r="G54" s="31">
        <f t="shared" si="0"/>
        <v>0.71</v>
      </c>
      <c r="H54" s="31">
        <f t="shared" si="0"/>
        <v>0.24905665391156462</v>
      </c>
      <c r="I54" s="31">
        <f t="shared" si="0"/>
        <v>0.66</v>
      </c>
      <c r="J54" s="56">
        <f t="shared" ref="J54:K54" si="1">AVERAGE(B54,D54,F54,H54)</f>
        <v>0.14941239224531278</v>
      </c>
      <c r="K54" s="57">
        <f t="shared" si="1"/>
        <v>0.56666666666666676</v>
      </c>
    </row>
    <row r="55" spans="1:11" ht="15.75" customHeight="1" x14ac:dyDescent="0.25">
      <c r="A55" s="55" t="s">
        <v>26</v>
      </c>
      <c r="B55" s="31">
        <f>B19</f>
        <v>9.1586674195369838E-2</v>
      </c>
      <c r="C55" s="31">
        <f>C19</f>
        <v>1.8759999999999999</v>
      </c>
      <c r="D55" s="31">
        <f>D19</f>
        <v>0.29760381009078729</v>
      </c>
      <c r="E55" s="31">
        <f>E19</f>
        <v>0.99600000000000011</v>
      </c>
      <c r="F55" s="31">
        <f>F19</f>
        <v>3.6834185976527233E-2</v>
      </c>
      <c r="G55" s="31">
        <f>G19</f>
        <v>1.7579999999999998</v>
      </c>
      <c r="H55" s="31">
        <f>H19</f>
        <v>0.2781861181972789</v>
      </c>
      <c r="I55" s="31">
        <f>I19</f>
        <v>2.59</v>
      </c>
      <c r="J55" s="56">
        <f>AVERAGE(B55,D55,F55,H55)</f>
        <v>0.1760526971149908</v>
      </c>
      <c r="K55" s="57">
        <f>AVERAGE(C55,E55,G55,I55)</f>
        <v>1.8049999999999999</v>
      </c>
    </row>
    <row r="56" spans="1:11" ht="15.75" customHeight="1" x14ac:dyDescent="0.25">
      <c r="A56" s="58" t="s">
        <v>18</v>
      </c>
      <c r="B56" s="59">
        <f>B32</f>
        <v>3.3540372670807457E-2</v>
      </c>
      <c r="C56" s="59">
        <f>C32</f>
        <v>40.137999999999998</v>
      </c>
      <c r="D56" s="59">
        <f>D32</f>
        <v>0.16099121893138862</v>
      </c>
      <c r="E56" s="59">
        <f t="shared" ref="C56:I56" si="2">E32</f>
        <v>22.488000000000003</v>
      </c>
      <c r="F56" s="59">
        <f t="shared" si="2"/>
        <v>7.4330424315377664E-3</v>
      </c>
      <c r="G56" s="59">
        <f t="shared" si="2"/>
        <v>20.378</v>
      </c>
      <c r="H56" s="59">
        <f t="shared" si="2"/>
        <v>0.17549957482993198</v>
      </c>
      <c r="I56" s="59">
        <f t="shared" si="2"/>
        <v>19.661999999999999</v>
      </c>
      <c r="J56" s="56">
        <f>AVERAGE(B56,D56,F56,H56)</f>
        <v>9.4366052215916457E-2</v>
      </c>
      <c r="K56" s="57">
        <f>AVERAGE(C56,E56,G56,I56)</f>
        <v>25.666499999999999</v>
      </c>
    </row>
    <row r="57" spans="1:11" ht="15.75" customHeight="1" x14ac:dyDescent="0.25">
      <c r="A57" s="58" t="s">
        <v>19</v>
      </c>
      <c r="B57" s="59">
        <f>B45</f>
        <v>1.0502540937323546E-2</v>
      </c>
      <c r="C57" s="59">
        <f t="shared" ref="C57:I57" si="3">C45</f>
        <v>116.41799999999998</v>
      </c>
      <c r="D57" s="59">
        <f t="shared" si="3"/>
        <v>2.9334722428932876E-2</v>
      </c>
      <c r="E57" s="59">
        <f t="shared" si="3"/>
        <v>0</v>
      </c>
      <c r="F57" s="59">
        <f t="shared" si="3"/>
        <v>5.8080048149262717E-3</v>
      </c>
      <c r="G57" s="59">
        <f t="shared" si="3"/>
        <v>310.42200000000003</v>
      </c>
      <c r="H57" s="59">
        <f t="shared" si="3"/>
        <v>6.0544217687074832E-2</v>
      </c>
      <c r="I57" s="59">
        <f t="shared" si="3"/>
        <v>325.58599999999996</v>
      </c>
      <c r="J57" s="56">
        <f>AVERAGE(B57,D57,F57,H57)</f>
        <v>2.654737146706438E-2</v>
      </c>
      <c r="K57" s="57">
        <f>AVERAGE(C57,E57,G57,I57)</f>
        <v>188.10649999999998</v>
      </c>
    </row>
    <row r="58" spans="1:11" ht="15.75" customHeight="1" x14ac:dyDescent="0.25"/>
    <row r="59" spans="1:11" ht="15.75" customHeight="1" x14ac:dyDescent="0.4">
      <c r="A59" s="52" t="s">
        <v>24</v>
      </c>
    </row>
    <row r="60" spans="1:11" ht="15.75" customHeight="1" x14ac:dyDescent="0.4">
      <c r="A60" s="52"/>
    </row>
    <row r="61" spans="1:11" ht="15.75" customHeight="1" x14ac:dyDescent="0.25"/>
    <row r="62" spans="1:11" ht="15.75" customHeight="1" x14ac:dyDescent="0.25"/>
    <row r="63" spans="1:11" ht="15.75" customHeight="1" x14ac:dyDescent="0.25"/>
    <row r="64" spans="1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</sheetData>
  <mergeCells count="58">
    <mergeCell ref="A52:A53"/>
    <mergeCell ref="B52:C52"/>
    <mergeCell ref="D52:E52"/>
    <mergeCell ref="F52:G52"/>
    <mergeCell ref="H52:I52"/>
    <mergeCell ref="F24:F25"/>
    <mergeCell ref="G24:G25"/>
    <mergeCell ref="J52:K52"/>
    <mergeCell ref="B22:C22"/>
    <mergeCell ref="D22:E22"/>
    <mergeCell ref="F22:G22"/>
    <mergeCell ref="H22:I22"/>
    <mergeCell ref="H24:H25"/>
    <mergeCell ref="I24:I25"/>
    <mergeCell ref="H37:H38"/>
    <mergeCell ref="I37:I38"/>
    <mergeCell ref="H35:I35"/>
    <mergeCell ref="A36:A39"/>
    <mergeCell ref="B37:B38"/>
    <mergeCell ref="C37:C38"/>
    <mergeCell ref="D37:D38"/>
    <mergeCell ref="G37:G38"/>
    <mergeCell ref="E37:E38"/>
    <mergeCell ref="F37:F38"/>
    <mergeCell ref="B35:C35"/>
    <mergeCell ref="D35:E35"/>
    <mergeCell ref="F35:G35"/>
    <mergeCell ref="B1:C1"/>
    <mergeCell ref="D1:E1"/>
    <mergeCell ref="F1:G1"/>
    <mergeCell ref="H1:I1"/>
    <mergeCell ref="A2:A5"/>
    <mergeCell ref="B3:B4"/>
    <mergeCell ref="C3:C4"/>
    <mergeCell ref="F3:F4"/>
    <mergeCell ref="G3:G4"/>
    <mergeCell ref="H3:H4"/>
    <mergeCell ref="I3:I4"/>
    <mergeCell ref="I11:I12"/>
    <mergeCell ref="D3:D4"/>
    <mergeCell ref="E3:E4"/>
    <mergeCell ref="B9:C9"/>
    <mergeCell ref="D9:E9"/>
    <mergeCell ref="D11:D12"/>
    <mergeCell ref="E11:E12"/>
    <mergeCell ref="F11:F12"/>
    <mergeCell ref="G11:G12"/>
    <mergeCell ref="H11:H12"/>
    <mergeCell ref="F9:G9"/>
    <mergeCell ref="H9:I9"/>
    <mergeCell ref="A10:A13"/>
    <mergeCell ref="B11:B12"/>
    <mergeCell ref="C11:C12"/>
    <mergeCell ref="D24:D25"/>
    <mergeCell ref="E24:E25"/>
    <mergeCell ref="A23:A26"/>
    <mergeCell ref="B24:B25"/>
    <mergeCell ref="C24:C2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ocordon</dc:creator>
  <cp:lastModifiedBy>Juan Fernández Ceacero</cp:lastModifiedBy>
  <dcterms:created xsi:type="dcterms:W3CDTF">2013-03-05T10:35:34Z</dcterms:created>
  <dcterms:modified xsi:type="dcterms:W3CDTF">2025-10-23T16:50:46Z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