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<sst xmlns="http://schemas.openxmlformats.org/spreadsheetml/2006/main" count="365" uniqueCount="127">
  <si>
    <t>Ruta</t>
  </si>
  <si>
    <t>Peajes</t>
  </si>
  <si>
    <t>Precio</t>
  </si>
  <si>
    <t>Palmira-Pasto</t>
  </si>
  <si>
    <t>Pasto-Tuluá</t>
  </si>
  <si>
    <t>Tuluá-Bogotá</t>
  </si>
  <si>
    <t>Palmira-Tuluá</t>
  </si>
  <si>
    <t>Pasto-Bogotá</t>
  </si>
  <si>
    <t>Tuluá-Pereira</t>
  </si>
  <si>
    <t>Palmira-Bogotá</t>
  </si>
  <si>
    <t>Pasto-Pereira</t>
  </si>
  <si>
    <t>Tuluá-Armenia</t>
  </si>
  <si>
    <t>Palmira-Pereira</t>
  </si>
  <si>
    <t>Pasto-Armenia</t>
  </si>
  <si>
    <t>Tuluá-Manizales</t>
  </si>
  <si>
    <t>Palmira-Armenia</t>
  </si>
  <si>
    <t>Pasto-Manizales</t>
  </si>
  <si>
    <t>Tuluá-Valledupar</t>
  </si>
  <si>
    <t>Palmira-Manizales</t>
  </si>
  <si>
    <t>Pasto-Valledupar</t>
  </si>
  <si>
    <t>Tuluá-Montería</t>
  </si>
  <si>
    <t>Palmira-Valledupar</t>
  </si>
  <si>
    <t>Pasto-Montería</t>
  </si>
  <si>
    <t>Tuluá-Soledad</t>
  </si>
  <si>
    <t>Palmira-Montería</t>
  </si>
  <si>
    <t>Pasto-Soledad</t>
  </si>
  <si>
    <t>Tuluá-Cartagena</t>
  </si>
  <si>
    <t>Palmira-Soledad</t>
  </si>
  <si>
    <t>Pasto-Cartagena</t>
  </si>
  <si>
    <t>Tuluá-Barranquilla</t>
  </si>
  <si>
    <t>Palmira-Cartagena</t>
  </si>
  <si>
    <t>Pasto-Barranquilla</t>
  </si>
  <si>
    <t>Tuluá-Medellín</t>
  </si>
  <si>
    <t>Palmira-Barranquilla</t>
  </si>
  <si>
    <t>Pasto-Medellín</t>
  </si>
  <si>
    <t>Tuluá-Bucaramanga</t>
  </si>
  <si>
    <t>Palmira-Medellín</t>
  </si>
  <si>
    <t>Pasto-Bucaramanga</t>
  </si>
  <si>
    <t>Tuluá-Cúcuta</t>
  </si>
  <si>
    <t>Palmira-Bucaramanga</t>
  </si>
  <si>
    <t>Pasto-Cúcuta</t>
  </si>
  <si>
    <t>Palmira-Cúcuta</t>
  </si>
  <si>
    <t>Bogotá-Pereira</t>
  </si>
  <si>
    <t>Pereira-Armenia</t>
  </si>
  <si>
    <t>Armenia-Manizales</t>
  </si>
  <si>
    <t>Bogotá-Armenia</t>
  </si>
  <si>
    <t>Pereira-Manizales</t>
  </si>
  <si>
    <t>Armenia-Valledupar</t>
  </si>
  <si>
    <t>Bogotá-Manizales</t>
  </si>
  <si>
    <t>Pereira-Valledupar</t>
  </si>
  <si>
    <t>Armenia-Montería</t>
  </si>
  <si>
    <t>Bogotá-Valledupar</t>
  </si>
  <si>
    <t>Pereira-Montería</t>
  </si>
  <si>
    <t>Armenia-Soledad</t>
  </si>
  <si>
    <t>Bogotá-Montería</t>
  </si>
  <si>
    <t>Pereira-Soledad</t>
  </si>
  <si>
    <t>Armenia-Cartagena</t>
  </si>
  <si>
    <t>Bogotá-Soledad</t>
  </si>
  <si>
    <t>Pereira-Cartagena</t>
  </si>
  <si>
    <t>Armenia-Barranquilla</t>
  </si>
  <si>
    <t>Bogotá-Cartagena</t>
  </si>
  <si>
    <t>Pereira-Barranquilla</t>
  </si>
  <si>
    <t>Armenia-Medellín</t>
  </si>
  <si>
    <t>Bogotá-Barranquilla</t>
  </si>
  <si>
    <t>Pereira-Medellín</t>
  </si>
  <si>
    <t>Armenia-Bucaramanga</t>
  </si>
  <si>
    <t>Bogotá-Medellín</t>
  </si>
  <si>
    <t>Pereira-Bucaramanga</t>
  </si>
  <si>
    <t>Armenia-Cúcuta</t>
  </si>
  <si>
    <t>Bogotá-Bucaramanga</t>
  </si>
  <si>
    <t>Pereira-Cúcuta</t>
  </si>
  <si>
    <t>Bogotá-Cúcuta</t>
  </si>
  <si>
    <t>Manizales-Valledupar</t>
  </si>
  <si>
    <t>Valledupar-Montería</t>
  </si>
  <si>
    <t>Montería-Soledad</t>
  </si>
  <si>
    <t>Manizales-Montería</t>
  </si>
  <si>
    <t>Valledupar-Soledad</t>
  </si>
  <si>
    <t>Montería-Cartagena</t>
  </si>
  <si>
    <t>Manizales-Soledad</t>
  </si>
  <si>
    <t>Valledupar-Cartagena</t>
  </si>
  <si>
    <t>Montería-Barranquilla</t>
  </si>
  <si>
    <t>Manizales-Cartagena</t>
  </si>
  <si>
    <t>Valledupar-Barranquilla</t>
  </si>
  <si>
    <t>Montería-Medellín</t>
  </si>
  <si>
    <t>Manizales-Barranquilla</t>
  </si>
  <si>
    <t>Valledupar-Medellín</t>
  </si>
  <si>
    <t>Montería-Bucaramanga</t>
  </si>
  <si>
    <t>Manizales-Medellín</t>
  </si>
  <si>
    <t>Valledupar-Bucaramanga</t>
  </si>
  <si>
    <t>Montería-Cúcuta</t>
  </si>
  <si>
    <t>Manizales-Bucaramanga</t>
  </si>
  <si>
    <t>Valledupar-Cúcuta</t>
  </si>
  <si>
    <t>Manizales-Cúcuta</t>
  </si>
  <si>
    <t>Soledad-Cartagena</t>
  </si>
  <si>
    <t>Cartagena-Barranquilla</t>
  </si>
  <si>
    <t>Barranquilla-Medellín</t>
  </si>
  <si>
    <t>Soledad-Barranquilla</t>
  </si>
  <si>
    <t>Cartagena-Medellín</t>
  </si>
  <si>
    <t>Barranquilla-Bucaramanga</t>
  </si>
  <si>
    <t>Soledad-Medellín</t>
  </si>
  <si>
    <t>Cartagena-Bucaramanga</t>
  </si>
  <si>
    <t>Barranquilla-Cúcuta</t>
  </si>
  <si>
    <t>Soledad-Bucaramanga</t>
  </si>
  <si>
    <t>Cartagena-Cúcuta</t>
  </si>
  <si>
    <t>Soledad-Cúcuta</t>
  </si>
  <si>
    <t>Medellín-Bucaramanga</t>
  </si>
  <si>
    <t>Bucaramanga-Cúcuta</t>
  </si>
  <si>
    <t>Medellín-Cúcuta</t>
  </si>
  <si>
    <t>inicio</t>
  </si>
  <si>
    <t>fin</t>
  </si>
  <si>
    <t>cantidad_peajes</t>
  </si>
  <si>
    <t>precio_total</t>
  </si>
  <si>
    <t>Palmira, Valle del cauca, Colombia</t>
  </si>
  <si>
    <t>Pasto, Nariño, Colombia</t>
  </si>
  <si>
    <t>Tulua, Valle del cauca, Colombia</t>
  </si>
  <si>
    <t>Bogota, Colombia</t>
  </si>
  <si>
    <t>Pereira, Risaralda, Colombia</t>
  </si>
  <si>
    <t>Armenia, Quindio, Colombia</t>
  </si>
  <si>
    <t>Manizales, Caldas, Colombia</t>
  </si>
  <si>
    <t>Valledupar, Cesar, Colombia</t>
  </si>
  <si>
    <t>Monteria, Cordoba, Colombia</t>
  </si>
  <si>
    <t>Soledad, Atlantico, Colombia</t>
  </si>
  <si>
    <t>Cartagena, Bolivar, Colombia</t>
  </si>
  <si>
    <t>Barranquilla, Atlantico, Colombia</t>
  </si>
  <si>
    <t>Medellin, Antioquia, Colombia</t>
  </si>
  <si>
    <t>Bucaramanga, Santander, Colombia</t>
  </si>
  <si>
    <t>Cucuta, Norte de Santander, Colombia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</si>
</sst>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3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5" max="5" width="19.38"/>
    <col customWidth="1" min="9" max="9" width="18.5"/>
  </cols>
  <sheetData>
    <row r="1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>
      <c r="A2" s="1" t="s">
        <v>3</v>
      </c>
      <c r="B2" s="2">
        <v>6.0</v>
      </c>
      <c r="C2" s="2">
        <v>46000.0</v>
      </c>
      <c r="E2" s="1" t="s">
        <v>4</v>
      </c>
      <c r="F2" s="2">
        <v>7.0</v>
      </c>
      <c r="G2" s="2">
        <v>55900.0</v>
      </c>
      <c r="I2" s="1" t="s">
        <v>5</v>
      </c>
      <c r="J2" s="2">
        <v>14.0</v>
      </c>
      <c r="K2" s="2">
        <v>144200.0</v>
      </c>
    </row>
    <row r="3">
      <c r="A3" s="1" t="s">
        <v>6</v>
      </c>
      <c r="B3" s="2">
        <v>3.0</v>
      </c>
      <c r="C3" s="2">
        <v>27200.0</v>
      </c>
      <c r="E3" s="1" t="s">
        <v>7</v>
      </c>
      <c r="F3" s="2">
        <v>14.0</v>
      </c>
      <c r="G3" s="2">
        <v>128000.0</v>
      </c>
      <c r="I3" s="1" t="s">
        <v>8</v>
      </c>
      <c r="J3" s="2">
        <v>2.0</v>
      </c>
      <c r="K3" s="2">
        <v>22100.0</v>
      </c>
    </row>
    <row r="4">
      <c r="A4" s="1" t="s">
        <v>9</v>
      </c>
      <c r="B4" s="2">
        <v>10.0</v>
      </c>
      <c r="C4" s="2">
        <v>99600.0</v>
      </c>
      <c r="E4" s="1" t="s">
        <v>10</v>
      </c>
      <c r="F4" s="2">
        <v>9.0</v>
      </c>
      <c r="G4" s="2">
        <v>77000.0</v>
      </c>
      <c r="I4" s="1" t="s">
        <v>11</v>
      </c>
      <c r="J4" s="2">
        <v>4.0</v>
      </c>
      <c r="K4" s="2">
        <v>40800.0</v>
      </c>
    </row>
    <row r="5">
      <c r="A5" s="1" t="s">
        <v>12</v>
      </c>
      <c r="B5" s="2">
        <v>5.0</v>
      </c>
      <c r="C5" s="2">
        <v>49600.0</v>
      </c>
      <c r="E5" s="1" t="s">
        <v>13</v>
      </c>
      <c r="F5" s="2">
        <v>9.0</v>
      </c>
      <c r="G5" s="2">
        <v>76300.0</v>
      </c>
      <c r="I5" s="1" t="s">
        <v>14</v>
      </c>
      <c r="J5" s="2">
        <v>5.0</v>
      </c>
      <c r="K5" s="2">
        <v>57300.0</v>
      </c>
    </row>
    <row r="6">
      <c r="A6" s="1" t="s">
        <v>15</v>
      </c>
      <c r="B6" s="2">
        <v>5.0</v>
      </c>
      <c r="C6" s="2">
        <v>47900.0</v>
      </c>
      <c r="E6" s="1" t="s">
        <v>16</v>
      </c>
      <c r="F6" s="2">
        <v>12.0</v>
      </c>
      <c r="G6" s="2">
        <v>111600.0</v>
      </c>
      <c r="I6" s="1" t="s">
        <v>17</v>
      </c>
      <c r="J6" s="2">
        <v>14.0</v>
      </c>
      <c r="K6" s="2">
        <v>141600.0</v>
      </c>
    </row>
    <row r="7">
      <c r="A7" s="1" t="s">
        <v>18</v>
      </c>
      <c r="B7" s="2">
        <v>7.0</v>
      </c>
      <c r="C7" s="2">
        <v>75700.0</v>
      </c>
      <c r="E7" s="1" t="s">
        <v>19</v>
      </c>
      <c r="F7" s="2">
        <v>19.0</v>
      </c>
      <c r="G7" s="2">
        <v>167200.0</v>
      </c>
      <c r="I7" s="1" t="s">
        <v>20</v>
      </c>
      <c r="J7" s="2">
        <v>14.0</v>
      </c>
      <c r="K7" s="2">
        <v>142800.0</v>
      </c>
    </row>
    <row r="8">
      <c r="A8" s="1" t="s">
        <v>21</v>
      </c>
      <c r="B8" s="2">
        <v>16.0</v>
      </c>
      <c r="C8" s="2">
        <v>160000.0</v>
      </c>
      <c r="E8" s="1" t="s">
        <v>22</v>
      </c>
      <c r="F8" s="2">
        <v>22.0</v>
      </c>
      <c r="G8" s="2">
        <v>209800.0</v>
      </c>
      <c r="I8" s="1" t="s">
        <v>23</v>
      </c>
      <c r="J8" s="2">
        <v>19.0</v>
      </c>
      <c r="K8" s="2">
        <v>187800.0</v>
      </c>
    </row>
    <row r="9">
      <c r="A9" s="1" t="s">
        <v>24</v>
      </c>
      <c r="B9" s="2">
        <v>18.0</v>
      </c>
      <c r="C9" s="2">
        <v>182300.0</v>
      </c>
      <c r="E9" s="1" t="s">
        <v>25</v>
      </c>
      <c r="F9" s="2">
        <v>25.0</v>
      </c>
      <c r="G9" s="2">
        <v>231600.0</v>
      </c>
      <c r="I9" s="1" t="s">
        <v>26</v>
      </c>
      <c r="J9" s="2">
        <v>20.0</v>
      </c>
      <c r="K9" s="2">
        <v>204200.0</v>
      </c>
    </row>
    <row r="10">
      <c r="A10" s="1" t="s">
        <v>27</v>
      </c>
      <c r="B10" s="2">
        <v>23.0</v>
      </c>
      <c r="C10" s="2">
        <v>224200.0</v>
      </c>
      <c r="E10" s="1" t="s">
        <v>28</v>
      </c>
      <c r="F10" s="2">
        <v>26.0</v>
      </c>
      <c r="G10" s="2">
        <v>243200.0</v>
      </c>
      <c r="I10" s="1" t="s">
        <v>29</v>
      </c>
      <c r="J10" s="2">
        <v>36.0</v>
      </c>
      <c r="K10" s="2">
        <v>267800.0</v>
      </c>
    </row>
    <row r="11">
      <c r="A11" s="1" t="s">
        <v>30</v>
      </c>
      <c r="B11" s="2">
        <v>21.0</v>
      </c>
      <c r="C11" s="2">
        <v>203500.0</v>
      </c>
      <c r="E11" s="1" t="s">
        <v>31</v>
      </c>
      <c r="F11" s="2">
        <v>23.0</v>
      </c>
      <c r="G11" s="2">
        <v>213400.0</v>
      </c>
      <c r="I11" s="1" t="s">
        <v>32</v>
      </c>
      <c r="J11" s="2">
        <v>7.0</v>
      </c>
      <c r="K11" s="2">
        <v>74600.0</v>
      </c>
    </row>
    <row r="12">
      <c r="A12" s="1" t="s">
        <v>33</v>
      </c>
      <c r="B12" s="2">
        <v>18.0</v>
      </c>
      <c r="C12" s="2">
        <v>175900.0</v>
      </c>
      <c r="E12" s="1" t="s">
        <v>34</v>
      </c>
      <c r="F12" s="2">
        <v>14.0</v>
      </c>
      <c r="G12" s="2">
        <v>130500.0</v>
      </c>
      <c r="I12" s="1" t="s">
        <v>35</v>
      </c>
      <c r="J12" s="2">
        <v>33.0</v>
      </c>
      <c r="K12" s="2">
        <v>270700.0</v>
      </c>
    </row>
    <row r="13">
      <c r="A13" s="1" t="s">
        <v>36</v>
      </c>
      <c r="B13" s="2">
        <v>9.0</v>
      </c>
      <c r="C13" s="2">
        <v>93000.0</v>
      </c>
      <c r="E13" s="1" t="s">
        <v>37</v>
      </c>
      <c r="F13" s="2">
        <v>17.0</v>
      </c>
      <c r="G13" s="2">
        <v>151200.0</v>
      </c>
      <c r="I13" s="1" t="s">
        <v>38</v>
      </c>
      <c r="J13" s="2">
        <v>14.0</v>
      </c>
      <c r="K13" s="2">
        <v>129500.0</v>
      </c>
    </row>
    <row r="14">
      <c r="A14" s="1" t="s">
        <v>39</v>
      </c>
      <c r="B14" s="2">
        <v>13.0</v>
      </c>
      <c r="C14" s="2">
        <v>122800.0</v>
      </c>
      <c r="E14" s="1" t="s">
        <v>40</v>
      </c>
      <c r="F14" s="2">
        <v>19.0</v>
      </c>
      <c r="G14" s="2">
        <v>159600.0</v>
      </c>
    </row>
    <row r="15">
      <c r="A15" s="1" t="s">
        <v>41</v>
      </c>
      <c r="B15" s="2">
        <v>16.0</v>
      </c>
      <c r="C15" s="2">
        <v>140100.0</v>
      </c>
    </row>
    <row r="17">
      <c r="A17" s="1" t="s">
        <v>0</v>
      </c>
      <c r="B17" s="1" t="s">
        <v>1</v>
      </c>
      <c r="C17" s="1" t="s">
        <v>2</v>
      </c>
      <c r="E17" s="1" t="s">
        <v>0</v>
      </c>
      <c r="F17" s="1" t="s">
        <v>1</v>
      </c>
      <c r="G17" s="1" t="s">
        <v>2</v>
      </c>
      <c r="I17" s="1" t="s">
        <v>0</v>
      </c>
      <c r="J17" s="1" t="s">
        <v>1</v>
      </c>
      <c r="K17" s="1" t="s">
        <v>2</v>
      </c>
    </row>
    <row r="18">
      <c r="A18" s="1" t="s">
        <v>42</v>
      </c>
      <c r="B18" s="2">
        <v>8.0</v>
      </c>
      <c r="C18" s="2">
        <v>82800.0</v>
      </c>
      <c r="E18" s="1" t="s">
        <v>43</v>
      </c>
      <c r="F18" s="2">
        <v>1.0</v>
      </c>
      <c r="G18" s="2">
        <v>14500.0</v>
      </c>
      <c r="I18" s="1" t="s">
        <v>44</v>
      </c>
      <c r="J18" s="2">
        <v>4.0</v>
      </c>
      <c r="K18" s="2">
        <v>49700.0</v>
      </c>
    </row>
    <row r="19">
      <c r="A19" s="1" t="s">
        <v>45</v>
      </c>
      <c r="B19" s="2">
        <v>5.0</v>
      </c>
      <c r="C19" s="2">
        <v>51700.0</v>
      </c>
      <c r="E19" s="1" t="s">
        <v>46</v>
      </c>
      <c r="F19" s="2">
        <v>3.0</v>
      </c>
      <c r="G19" s="2">
        <v>35200.0</v>
      </c>
      <c r="I19" s="1" t="s">
        <v>47</v>
      </c>
      <c r="J19" s="2">
        <v>11.0</v>
      </c>
      <c r="K19" s="2">
        <v>104300.0</v>
      </c>
    </row>
    <row r="20">
      <c r="A20" s="1" t="s">
        <v>48</v>
      </c>
      <c r="B20" s="2">
        <v>4.0</v>
      </c>
      <c r="C20" s="2">
        <v>40800.0</v>
      </c>
      <c r="E20" s="1" t="s">
        <v>49</v>
      </c>
      <c r="F20" s="2">
        <v>11.0</v>
      </c>
      <c r="G20" s="2">
        <v>107400.0</v>
      </c>
      <c r="I20" s="1" t="s">
        <v>50</v>
      </c>
      <c r="J20" s="2">
        <v>14.0</v>
      </c>
      <c r="K20" s="2">
        <v>146300.0</v>
      </c>
    </row>
    <row r="21">
      <c r="A21" s="1" t="s">
        <v>51</v>
      </c>
      <c r="B21" s="2">
        <v>10.0</v>
      </c>
      <c r="C21" s="2">
        <v>101900.0</v>
      </c>
      <c r="E21" s="1" t="s">
        <v>52</v>
      </c>
      <c r="F21" s="2">
        <v>13.0</v>
      </c>
      <c r="G21" s="2">
        <v>131800.0</v>
      </c>
      <c r="I21" s="1" t="s">
        <v>53</v>
      </c>
      <c r="J21" s="2">
        <v>14.0</v>
      </c>
      <c r="K21" s="2">
        <v>138100.0</v>
      </c>
    </row>
    <row r="22">
      <c r="A22" s="1" t="s">
        <v>54</v>
      </c>
      <c r="B22" s="2">
        <v>13.0</v>
      </c>
      <c r="C22" s="2">
        <v>148100.0</v>
      </c>
      <c r="E22" s="1" t="s">
        <v>55</v>
      </c>
      <c r="F22" s="2">
        <v>17.0</v>
      </c>
      <c r="G22" s="2">
        <v>162500.0</v>
      </c>
      <c r="I22" s="1" t="s">
        <v>56</v>
      </c>
      <c r="J22" s="2">
        <v>17.0</v>
      </c>
      <c r="K22" s="2">
        <v>165200.0</v>
      </c>
    </row>
    <row r="23">
      <c r="A23" s="1" t="s">
        <v>57</v>
      </c>
      <c r="B23" s="2">
        <v>12.0</v>
      </c>
      <c r="C23" s="2">
        <v>121200.0</v>
      </c>
      <c r="E23" s="1" t="s">
        <v>58</v>
      </c>
      <c r="F23" s="2">
        <v>18.0</v>
      </c>
      <c r="G23" s="2">
        <v>177900.0</v>
      </c>
      <c r="I23" s="1" t="s">
        <v>59</v>
      </c>
      <c r="J23" s="2">
        <v>15.0</v>
      </c>
      <c r="K23" s="2">
        <v>145900.0</v>
      </c>
    </row>
    <row r="24">
      <c r="A24" s="1" t="s">
        <v>60</v>
      </c>
      <c r="B24" s="2">
        <v>12.0</v>
      </c>
      <c r="C24" s="2">
        <v>121200.0</v>
      </c>
      <c r="E24" s="1" t="s">
        <v>61</v>
      </c>
      <c r="F24" s="2">
        <v>16.0</v>
      </c>
      <c r="G24" s="2">
        <v>161100.0</v>
      </c>
      <c r="I24" s="1" t="s">
        <v>62</v>
      </c>
      <c r="J24" s="2">
        <v>6.0</v>
      </c>
      <c r="K24" s="2">
        <v>67000.0</v>
      </c>
    </row>
    <row r="25">
      <c r="A25" s="1" t="s">
        <v>63</v>
      </c>
      <c r="B25" s="2">
        <v>13.0</v>
      </c>
      <c r="C25" s="2">
        <v>134700.0</v>
      </c>
      <c r="E25" s="1" t="s">
        <v>64</v>
      </c>
      <c r="F25" s="2">
        <v>5.0</v>
      </c>
      <c r="G25" s="2">
        <v>52500.0</v>
      </c>
      <c r="I25" s="1" t="s">
        <v>65</v>
      </c>
      <c r="J25" s="2">
        <v>8.0</v>
      </c>
      <c r="K25" s="2">
        <v>74900.0</v>
      </c>
    </row>
    <row r="26">
      <c r="A26" s="1" t="s">
        <v>66</v>
      </c>
      <c r="B26" s="2">
        <v>7.0</v>
      </c>
      <c r="C26" s="2">
        <v>89700.0</v>
      </c>
      <c r="E26" s="1" t="s">
        <v>67</v>
      </c>
      <c r="F26" s="2">
        <v>8.0</v>
      </c>
      <c r="G26" s="2">
        <v>78000.0</v>
      </c>
      <c r="I26" s="1" t="s">
        <v>68</v>
      </c>
      <c r="J26" s="2">
        <v>11.0</v>
      </c>
      <c r="K26" s="2">
        <v>92200.0</v>
      </c>
    </row>
    <row r="27">
      <c r="A27" s="1" t="s">
        <v>69</v>
      </c>
      <c r="B27" s="2">
        <v>8.0</v>
      </c>
      <c r="C27" s="2">
        <v>60400.0</v>
      </c>
      <c r="E27" s="1" t="s">
        <v>70</v>
      </c>
      <c r="F27" s="2">
        <v>11.0</v>
      </c>
      <c r="G27" s="2">
        <v>95300.0</v>
      </c>
    </row>
    <row r="28">
      <c r="A28" s="1" t="s">
        <v>71</v>
      </c>
      <c r="B28" s="2">
        <v>7.0</v>
      </c>
      <c r="C28" s="2">
        <v>42700.0</v>
      </c>
    </row>
    <row r="30">
      <c r="A30" s="1" t="s">
        <v>0</v>
      </c>
      <c r="B30" s="1" t="s">
        <v>1</v>
      </c>
      <c r="C30" s="1" t="s">
        <v>2</v>
      </c>
      <c r="E30" s="1" t="s">
        <v>0</v>
      </c>
      <c r="F30" s="1" t="s">
        <v>1</v>
      </c>
      <c r="G30" s="1" t="s">
        <v>2</v>
      </c>
      <c r="I30" s="1" t="s">
        <v>0</v>
      </c>
      <c r="J30" s="1" t="s">
        <v>1</v>
      </c>
      <c r="K30" s="1" t="s">
        <v>2</v>
      </c>
    </row>
    <row r="31">
      <c r="A31" s="1" t="s">
        <v>72</v>
      </c>
      <c r="B31" s="2">
        <v>9.0</v>
      </c>
      <c r="C31" s="2">
        <v>84300.0</v>
      </c>
      <c r="E31" s="1" t="s">
        <v>73</v>
      </c>
      <c r="F31" s="2">
        <v>7.0</v>
      </c>
      <c r="G31" s="2">
        <v>50800.0</v>
      </c>
      <c r="I31" s="1" t="s">
        <v>74</v>
      </c>
      <c r="J31" s="2">
        <v>6.0</v>
      </c>
      <c r="K31" s="2">
        <v>40700.0</v>
      </c>
    </row>
    <row r="32">
      <c r="A32" s="1" t="s">
        <v>75</v>
      </c>
      <c r="B32" s="2">
        <v>12.0</v>
      </c>
      <c r="C32" s="2">
        <v>119700.0</v>
      </c>
      <c r="E32" s="1" t="s">
        <v>76</v>
      </c>
      <c r="F32" s="2">
        <v>5.0</v>
      </c>
      <c r="G32" s="2">
        <v>48700.0</v>
      </c>
      <c r="I32" s="1" t="s">
        <v>77</v>
      </c>
      <c r="J32" s="2">
        <v>8.0</v>
      </c>
      <c r="K32" s="2">
        <v>73500.0</v>
      </c>
    </row>
    <row r="33">
      <c r="A33" s="1" t="s">
        <v>78</v>
      </c>
      <c r="B33" s="2">
        <v>16.0</v>
      </c>
      <c r="C33" s="2">
        <v>150400.0</v>
      </c>
      <c r="E33" s="1" t="s">
        <v>79</v>
      </c>
      <c r="F33" s="2">
        <v>6.0</v>
      </c>
      <c r="G33" s="2">
        <v>52400.0</v>
      </c>
      <c r="I33" s="1" t="s">
        <v>80</v>
      </c>
      <c r="J33" s="2">
        <v>7.0</v>
      </c>
      <c r="K33" s="2">
        <v>48500.0</v>
      </c>
    </row>
    <row r="34">
      <c r="A34" s="1" t="s">
        <v>81</v>
      </c>
      <c r="B34" s="2">
        <v>16.0</v>
      </c>
      <c r="C34" s="2">
        <v>157900.0</v>
      </c>
      <c r="E34" s="1" t="s">
        <v>82</v>
      </c>
      <c r="F34" s="2">
        <v>6.0</v>
      </c>
      <c r="G34" s="2">
        <v>56500.0</v>
      </c>
      <c r="I34" s="1" t="s">
        <v>83</v>
      </c>
      <c r="J34" s="2">
        <v>8.0</v>
      </c>
      <c r="K34" s="2">
        <v>80200.0</v>
      </c>
    </row>
    <row r="35">
      <c r="A35" s="1" t="s">
        <v>84</v>
      </c>
      <c r="B35" s="2">
        <v>13.0</v>
      </c>
      <c r="C35" s="2">
        <v>125900.0</v>
      </c>
      <c r="E35" s="1" t="s">
        <v>85</v>
      </c>
      <c r="F35" s="2">
        <v>11.0</v>
      </c>
      <c r="G35" s="2">
        <v>103000.0</v>
      </c>
      <c r="I35" s="1" t="s">
        <v>86</v>
      </c>
      <c r="J35" s="2">
        <v>7.0</v>
      </c>
      <c r="K35" s="2">
        <v>50800.0</v>
      </c>
    </row>
    <row r="36">
      <c r="A36" s="1" t="s">
        <v>87</v>
      </c>
      <c r="B36" s="2">
        <v>3.0</v>
      </c>
      <c r="C36" s="2">
        <v>28300.0</v>
      </c>
      <c r="E36" s="1" t="s">
        <v>88</v>
      </c>
      <c r="F36" s="2">
        <v>6.0</v>
      </c>
      <c r="G36" s="2">
        <v>51500.0</v>
      </c>
      <c r="I36" s="1" t="s">
        <v>89</v>
      </c>
      <c r="J36" s="2">
        <v>5.0</v>
      </c>
      <c r="K36" s="2">
        <v>32400.0</v>
      </c>
    </row>
    <row r="37">
      <c r="A37" s="1" t="s">
        <v>90</v>
      </c>
      <c r="B37" s="2">
        <v>6.0</v>
      </c>
      <c r="C37" s="2">
        <v>54900.0</v>
      </c>
      <c r="E37" s="1" t="s">
        <v>91</v>
      </c>
      <c r="F37" s="2">
        <v>4.0</v>
      </c>
      <c r="G37" s="2">
        <v>33100.0</v>
      </c>
    </row>
    <row r="38">
      <c r="A38" s="1" t="s">
        <v>92</v>
      </c>
      <c r="B38" s="2">
        <v>9.0</v>
      </c>
      <c r="C38" s="2">
        <v>72200.0</v>
      </c>
    </row>
    <row r="40">
      <c r="A40" s="1" t="s">
        <v>0</v>
      </c>
      <c r="B40" s="1" t="s">
        <v>1</v>
      </c>
      <c r="C40" s="1" t="s">
        <v>2</v>
      </c>
      <c r="E40" s="1" t="s">
        <v>0</v>
      </c>
      <c r="F40" s="1" t="s">
        <v>1</v>
      </c>
      <c r="G40" s="1" t="s">
        <v>2</v>
      </c>
      <c r="I40" s="1" t="s">
        <v>0</v>
      </c>
      <c r="J40" s="1" t="s">
        <v>1</v>
      </c>
      <c r="K40" s="1" t="s">
        <v>2</v>
      </c>
    </row>
    <row r="41">
      <c r="A41" s="1" t="s">
        <v>93</v>
      </c>
      <c r="B41" s="2">
        <v>3.0</v>
      </c>
      <c r="C41" s="2">
        <v>24900.0</v>
      </c>
      <c r="E41" s="1" t="s">
        <v>94</v>
      </c>
      <c r="F41" s="2">
        <v>3.0</v>
      </c>
      <c r="G41" s="2">
        <v>24900.0</v>
      </c>
      <c r="I41" s="1" t="s">
        <v>95</v>
      </c>
      <c r="J41" s="2">
        <v>13.0</v>
      </c>
      <c r="K41" s="2">
        <v>122100.0</v>
      </c>
    </row>
    <row r="42">
      <c r="A42" s="1" t="s">
        <v>96</v>
      </c>
      <c r="B42" s="2">
        <v>0.0</v>
      </c>
      <c r="C42" s="2">
        <v>0.0</v>
      </c>
      <c r="E42" s="1" t="s">
        <v>97</v>
      </c>
      <c r="F42" s="2">
        <v>28.0</v>
      </c>
      <c r="G42" s="2">
        <v>272300.0</v>
      </c>
      <c r="I42" s="1" t="s">
        <v>98</v>
      </c>
      <c r="J42" s="2">
        <v>28.0</v>
      </c>
      <c r="K42" s="2">
        <v>287100.0</v>
      </c>
    </row>
    <row r="43">
      <c r="A43" s="1" t="s">
        <v>99</v>
      </c>
      <c r="B43" s="2">
        <v>13.0</v>
      </c>
      <c r="C43" s="2">
        <v>122100.0</v>
      </c>
      <c r="E43" s="1" t="s">
        <v>100</v>
      </c>
      <c r="F43" s="2">
        <v>8.0</v>
      </c>
      <c r="G43" s="2">
        <v>70600.0</v>
      </c>
      <c r="I43" s="1" t="s">
        <v>101</v>
      </c>
      <c r="J43" s="2">
        <v>8.0</v>
      </c>
      <c r="K43" s="2">
        <v>74700.0</v>
      </c>
    </row>
    <row r="44">
      <c r="A44" s="1" t="s">
        <v>102</v>
      </c>
      <c r="B44" s="2">
        <v>9.0</v>
      </c>
      <c r="C44" s="2">
        <v>85300.0</v>
      </c>
      <c r="E44" s="1" t="s">
        <v>103</v>
      </c>
      <c r="F44" s="2">
        <v>6.0</v>
      </c>
      <c r="G44" s="2">
        <v>46700.0</v>
      </c>
    </row>
    <row r="45">
      <c r="A45" s="1" t="s">
        <v>104</v>
      </c>
      <c r="B45" s="2">
        <v>7.0</v>
      </c>
      <c r="C45" s="2">
        <v>66900.0</v>
      </c>
    </row>
    <row r="47">
      <c r="A47" s="1" t="s">
        <v>0</v>
      </c>
      <c r="B47" s="1" t="s">
        <v>1</v>
      </c>
      <c r="C47" s="1" t="s">
        <v>2</v>
      </c>
      <c r="E47" s="1" t="s">
        <v>0</v>
      </c>
      <c r="F47" s="1" t="s">
        <v>1</v>
      </c>
      <c r="G47" s="1" t="s">
        <v>2</v>
      </c>
    </row>
    <row r="48">
      <c r="A48" s="1" t="s">
        <v>105</v>
      </c>
      <c r="B48" s="2">
        <v>8.0</v>
      </c>
      <c r="C48" s="2">
        <v>73600.0</v>
      </c>
      <c r="E48" s="1" t="s">
        <v>106</v>
      </c>
      <c r="F48" s="2">
        <v>3.0</v>
      </c>
      <c r="G48" s="2">
        <v>17300.0</v>
      </c>
    </row>
    <row r="49">
      <c r="A49" s="1" t="s">
        <v>107</v>
      </c>
      <c r="B49" s="2">
        <v>11.0</v>
      </c>
      <c r="C49" s="2">
        <v>90900.0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13"/>
  </cols>
  <sheetData>
    <row r="1">
      <c r="A1" s="2" t="s">
        <v>108</v>
      </c>
      <c r="B1" s="2" t="s">
        <v>109</v>
      </c>
      <c r="C1" s="2" t="s">
        <v>110</v>
      </c>
      <c r="D1" s="2" t="s">
        <v>111</v>
      </c>
    </row>
    <row r="2">
      <c r="A2" s="3" t="str">
        <f>IFERROR(__xludf.DUMMYFUNCTION("SPLIT('Hoja 1'!A2, ""-"",TRUE,TRUE)"),"Palmira")</f>
        <v>Palmira</v>
      </c>
      <c r="B2" s="4" t="str">
        <f>IFERROR(__xludf.DUMMYFUNCTION("""COMPUTED_VALUE"""),"Pasto")</f>
        <v>Pasto</v>
      </c>
      <c r="C2" s="4">
        <f>'Hoja 1'!B2</f>
        <v>6</v>
      </c>
      <c r="D2" s="4">
        <f>'Hoja 1'!C2</f>
        <v>46000</v>
      </c>
    </row>
    <row r="3">
      <c r="A3" s="3" t="str">
        <f>IFERROR(__xludf.DUMMYFUNCTION("SPLIT('Hoja 1'!A3, ""-"",TRUE,TRUE)"),"Palmira")</f>
        <v>Palmira</v>
      </c>
      <c r="B3" s="4" t="str">
        <f>IFERROR(__xludf.DUMMYFUNCTION("""COMPUTED_VALUE"""),"Tuluá")</f>
        <v>Tuluá</v>
      </c>
      <c r="C3" s="4">
        <f>'Hoja 1'!B3</f>
        <v>3</v>
      </c>
      <c r="D3" s="4">
        <f>'Hoja 1'!C3</f>
        <v>27200</v>
      </c>
    </row>
    <row r="4">
      <c r="A4" s="3" t="str">
        <f>IFERROR(__xludf.DUMMYFUNCTION("SPLIT('Hoja 1'!A4, ""-"",TRUE,TRUE)"),"Palmira")</f>
        <v>Palmira</v>
      </c>
      <c r="B4" s="4" t="str">
        <f>IFERROR(__xludf.DUMMYFUNCTION("""COMPUTED_VALUE"""),"Bogotá")</f>
        <v>Bogotá</v>
      </c>
      <c r="C4" s="4">
        <f>'Hoja 1'!B4</f>
        <v>10</v>
      </c>
      <c r="D4" s="4">
        <f>'Hoja 1'!C4</f>
        <v>99600</v>
      </c>
    </row>
    <row r="5">
      <c r="A5" s="3" t="str">
        <f>IFERROR(__xludf.DUMMYFUNCTION("SPLIT('Hoja 1'!A5, ""-"",TRUE,TRUE)"),"Palmira")</f>
        <v>Palmira</v>
      </c>
      <c r="B5" s="4" t="str">
        <f>IFERROR(__xludf.DUMMYFUNCTION("""COMPUTED_VALUE"""),"Pereira")</f>
        <v>Pereira</v>
      </c>
      <c r="C5" s="4">
        <f>'Hoja 1'!B5</f>
        <v>5</v>
      </c>
      <c r="D5" s="4">
        <f>'Hoja 1'!C5</f>
        <v>49600</v>
      </c>
    </row>
    <row r="6">
      <c r="A6" s="3" t="str">
        <f>IFERROR(__xludf.DUMMYFUNCTION("SPLIT('Hoja 1'!A6, ""-"",TRUE,TRUE)"),"Palmira")</f>
        <v>Palmira</v>
      </c>
      <c r="B6" s="4" t="str">
        <f>IFERROR(__xludf.DUMMYFUNCTION("""COMPUTED_VALUE"""),"Armenia")</f>
        <v>Armenia</v>
      </c>
      <c r="C6" s="4">
        <f>'Hoja 1'!B6</f>
        <v>5</v>
      </c>
      <c r="D6" s="4">
        <f>'Hoja 1'!C6</f>
        <v>47900</v>
      </c>
    </row>
    <row r="7">
      <c r="A7" s="3" t="str">
        <f>IFERROR(__xludf.DUMMYFUNCTION("SPLIT('Hoja 1'!A7, ""-"",TRUE,TRUE)"),"Palmira")</f>
        <v>Palmira</v>
      </c>
      <c r="B7" s="4" t="str">
        <f>IFERROR(__xludf.DUMMYFUNCTION("""COMPUTED_VALUE"""),"Manizales")</f>
        <v>Manizales</v>
      </c>
      <c r="C7" s="4">
        <f>'Hoja 1'!B7</f>
        <v>7</v>
      </c>
      <c r="D7" s="4">
        <f>'Hoja 1'!C7</f>
        <v>75700</v>
      </c>
    </row>
    <row r="8">
      <c r="A8" s="3" t="str">
        <f>IFERROR(__xludf.DUMMYFUNCTION("SPLIT('Hoja 1'!A8, ""-"",TRUE,TRUE)"),"Palmira")</f>
        <v>Palmira</v>
      </c>
      <c r="B8" s="4" t="str">
        <f>IFERROR(__xludf.DUMMYFUNCTION("""COMPUTED_VALUE"""),"Valledupar")</f>
        <v>Valledupar</v>
      </c>
      <c r="C8" s="4">
        <f>'Hoja 1'!B8</f>
        <v>16</v>
      </c>
      <c r="D8" s="4">
        <f>'Hoja 1'!C8</f>
        <v>160000</v>
      </c>
    </row>
    <row r="9">
      <c r="A9" s="3" t="str">
        <f>IFERROR(__xludf.DUMMYFUNCTION("SPLIT('Hoja 1'!A9, ""-"",TRUE,TRUE)"),"Palmira")</f>
        <v>Palmira</v>
      </c>
      <c r="B9" s="4" t="str">
        <f>IFERROR(__xludf.DUMMYFUNCTION("""COMPUTED_VALUE"""),"Montería")</f>
        <v>Montería</v>
      </c>
      <c r="C9" s="4">
        <f>'Hoja 1'!B9</f>
        <v>18</v>
      </c>
      <c r="D9" s="4">
        <f>'Hoja 1'!C9</f>
        <v>182300</v>
      </c>
    </row>
    <row r="10">
      <c r="A10" s="3" t="str">
        <f>IFERROR(__xludf.DUMMYFUNCTION("SPLIT('Hoja 1'!A10, ""-"",TRUE,TRUE)"),"Palmira")</f>
        <v>Palmira</v>
      </c>
      <c r="B10" s="4" t="str">
        <f>IFERROR(__xludf.DUMMYFUNCTION("""COMPUTED_VALUE"""),"Soledad")</f>
        <v>Soledad</v>
      </c>
      <c r="C10" s="4">
        <f>'Hoja 1'!B10</f>
        <v>23</v>
      </c>
      <c r="D10" s="4">
        <f>'Hoja 1'!C10</f>
        <v>224200</v>
      </c>
    </row>
    <row r="11">
      <c r="A11" s="3" t="str">
        <f>IFERROR(__xludf.DUMMYFUNCTION("SPLIT('Hoja 1'!A11, ""-"",TRUE,TRUE)"),"Palmira")</f>
        <v>Palmira</v>
      </c>
      <c r="B11" s="4" t="str">
        <f>IFERROR(__xludf.DUMMYFUNCTION("""COMPUTED_VALUE"""),"Cartagena")</f>
        <v>Cartagena</v>
      </c>
      <c r="C11" s="4">
        <f>'Hoja 1'!B11</f>
        <v>21</v>
      </c>
      <c r="D11" s="4">
        <f>'Hoja 1'!C11</f>
        <v>203500</v>
      </c>
    </row>
    <row r="12">
      <c r="A12" s="3" t="str">
        <f>IFERROR(__xludf.DUMMYFUNCTION("SPLIT('Hoja 1'!A12, ""-"",TRUE,TRUE)"),"Palmira")</f>
        <v>Palmira</v>
      </c>
      <c r="B12" s="4" t="str">
        <f>IFERROR(__xludf.DUMMYFUNCTION("""COMPUTED_VALUE"""),"Barranquilla")</f>
        <v>Barranquilla</v>
      </c>
      <c r="C12" s="4">
        <f>'Hoja 1'!B12</f>
        <v>18</v>
      </c>
      <c r="D12" s="4">
        <f>'Hoja 1'!C12</f>
        <v>175900</v>
      </c>
    </row>
    <row r="13">
      <c r="A13" s="3" t="str">
        <f>IFERROR(__xludf.DUMMYFUNCTION("SPLIT('Hoja 1'!A13, ""-"",TRUE,TRUE)"),"Palmira")</f>
        <v>Palmira</v>
      </c>
      <c r="B13" s="4" t="str">
        <f>IFERROR(__xludf.DUMMYFUNCTION("""COMPUTED_VALUE"""),"Medellín")</f>
        <v>Medellín</v>
      </c>
      <c r="C13" s="4">
        <f>'Hoja 1'!B13</f>
        <v>9</v>
      </c>
      <c r="D13" s="4">
        <f>'Hoja 1'!C13</f>
        <v>93000</v>
      </c>
    </row>
    <row r="14">
      <c r="A14" s="3" t="str">
        <f>IFERROR(__xludf.DUMMYFUNCTION("SPLIT('Hoja 1'!A14, ""-"",TRUE,TRUE)"),"Palmira")</f>
        <v>Palmira</v>
      </c>
      <c r="B14" s="4" t="str">
        <f>IFERROR(__xludf.DUMMYFUNCTION("""COMPUTED_VALUE"""),"Bucaramanga")</f>
        <v>Bucaramanga</v>
      </c>
      <c r="C14" s="4">
        <f>'Hoja 1'!B14</f>
        <v>13</v>
      </c>
      <c r="D14" s="4">
        <f>'Hoja 1'!C14</f>
        <v>122800</v>
      </c>
    </row>
    <row r="15">
      <c r="A15" s="3" t="str">
        <f>IFERROR(__xludf.DUMMYFUNCTION("SPLIT('Hoja 1'!A15, ""-"",TRUE,TRUE)"),"Palmira")</f>
        <v>Palmira</v>
      </c>
      <c r="B15" s="4" t="str">
        <f>IFERROR(__xludf.DUMMYFUNCTION("""COMPUTED_VALUE"""),"Cúcuta")</f>
        <v>Cúcuta</v>
      </c>
      <c r="C15" s="4">
        <f>'Hoja 1'!B15</f>
        <v>16</v>
      </c>
      <c r="D15" s="4">
        <f>'Hoja 1'!C15</f>
        <v>140100</v>
      </c>
    </row>
    <row r="16">
      <c r="A16" s="4" t="str">
        <f>IFERROR(__xludf.DUMMYFUNCTION("SPLIT('Hoja 1'!E2, ""-"",TRUE,TRUE)"),"Pasto")</f>
        <v>Pasto</v>
      </c>
      <c r="B16" s="4" t="str">
        <f>IFERROR(__xludf.DUMMYFUNCTION("""COMPUTED_VALUE"""),"Tuluá")</f>
        <v>Tuluá</v>
      </c>
      <c r="C16" s="4">
        <f>'Hoja 1'!F2</f>
        <v>7</v>
      </c>
      <c r="D16" s="4">
        <f>'Hoja 1'!G2</f>
        <v>55900</v>
      </c>
    </row>
    <row r="17">
      <c r="A17" s="4" t="str">
        <f>IFERROR(__xludf.DUMMYFUNCTION("SPLIT('Hoja 1'!E3, ""-"",TRUE,TRUE)"),"Pasto")</f>
        <v>Pasto</v>
      </c>
      <c r="B17" s="4" t="str">
        <f>IFERROR(__xludf.DUMMYFUNCTION("""COMPUTED_VALUE"""),"Bogotá")</f>
        <v>Bogotá</v>
      </c>
      <c r="C17" s="4">
        <f>'Hoja 1'!F3</f>
        <v>14</v>
      </c>
      <c r="D17" s="4">
        <f>'Hoja 1'!G3</f>
        <v>128000</v>
      </c>
    </row>
    <row r="18">
      <c r="A18" s="4" t="str">
        <f>IFERROR(__xludf.DUMMYFUNCTION("SPLIT('Hoja 1'!E4, ""-"",TRUE,TRUE)"),"Pasto")</f>
        <v>Pasto</v>
      </c>
      <c r="B18" s="4" t="str">
        <f>IFERROR(__xludf.DUMMYFUNCTION("""COMPUTED_VALUE"""),"Pereira")</f>
        <v>Pereira</v>
      </c>
      <c r="C18" s="4">
        <f>'Hoja 1'!F4</f>
        <v>9</v>
      </c>
      <c r="D18" s="4">
        <f>'Hoja 1'!G4</f>
        <v>77000</v>
      </c>
    </row>
    <row r="19">
      <c r="A19" s="4" t="str">
        <f>IFERROR(__xludf.DUMMYFUNCTION("SPLIT('Hoja 1'!E5, ""-"",TRUE,TRUE)"),"Pasto")</f>
        <v>Pasto</v>
      </c>
      <c r="B19" s="4" t="str">
        <f>IFERROR(__xludf.DUMMYFUNCTION("""COMPUTED_VALUE"""),"Armenia")</f>
        <v>Armenia</v>
      </c>
      <c r="C19" s="4">
        <f>'Hoja 1'!F5</f>
        <v>9</v>
      </c>
      <c r="D19" s="4">
        <f>'Hoja 1'!G5</f>
        <v>76300</v>
      </c>
    </row>
    <row r="20">
      <c r="A20" s="4" t="str">
        <f>IFERROR(__xludf.DUMMYFUNCTION("SPLIT('Hoja 1'!E6, ""-"",TRUE,TRUE)"),"Pasto")</f>
        <v>Pasto</v>
      </c>
      <c r="B20" s="4" t="str">
        <f>IFERROR(__xludf.DUMMYFUNCTION("""COMPUTED_VALUE"""),"Manizales")</f>
        <v>Manizales</v>
      </c>
      <c r="C20" s="4">
        <f>'Hoja 1'!F6</f>
        <v>12</v>
      </c>
      <c r="D20" s="4">
        <f>'Hoja 1'!G6</f>
        <v>111600</v>
      </c>
    </row>
    <row r="21">
      <c r="A21" s="4" t="str">
        <f>IFERROR(__xludf.DUMMYFUNCTION("SPLIT('Hoja 1'!E7, ""-"",TRUE,TRUE)"),"Pasto")</f>
        <v>Pasto</v>
      </c>
      <c r="B21" s="4" t="str">
        <f>IFERROR(__xludf.DUMMYFUNCTION("""COMPUTED_VALUE"""),"Valledupar")</f>
        <v>Valledupar</v>
      </c>
      <c r="C21" s="4">
        <f>'Hoja 1'!F7</f>
        <v>19</v>
      </c>
      <c r="D21" s="4">
        <f>'Hoja 1'!G7</f>
        <v>167200</v>
      </c>
    </row>
    <row r="22">
      <c r="A22" s="4" t="str">
        <f>IFERROR(__xludf.DUMMYFUNCTION("SPLIT('Hoja 1'!E8, ""-"",TRUE,TRUE)"),"Pasto")</f>
        <v>Pasto</v>
      </c>
      <c r="B22" s="4" t="str">
        <f>IFERROR(__xludf.DUMMYFUNCTION("""COMPUTED_VALUE"""),"Montería")</f>
        <v>Montería</v>
      </c>
      <c r="C22" s="4">
        <f>'Hoja 1'!F8</f>
        <v>22</v>
      </c>
      <c r="D22" s="4">
        <f>'Hoja 1'!G8</f>
        <v>209800</v>
      </c>
    </row>
    <row r="23">
      <c r="A23" s="4" t="str">
        <f>IFERROR(__xludf.DUMMYFUNCTION("SPLIT('Hoja 1'!E9, ""-"",TRUE,TRUE)"),"Pasto")</f>
        <v>Pasto</v>
      </c>
      <c r="B23" s="4" t="str">
        <f>IFERROR(__xludf.DUMMYFUNCTION("""COMPUTED_VALUE"""),"Soledad")</f>
        <v>Soledad</v>
      </c>
      <c r="C23" s="4">
        <f>'Hoja 1'!F9</f>
        <v>25</v>
      </c>
      <c r="D23" s="4">
        <f>'Hoja 1'!G9</f>
        <v>231600</v>
      </c>
    </row>
    <row r="24">
      <c r="A24" s="4" t="str">
        <f>IFERROR(__xludf.DUMMYFUNCTION("SPLIT('Hoja 1'!E10, ""-"",TRUE,TRUE)"),"Pasto")</f>
        <v>Pasto</v>
      </c>
      <c r="B24" s="4" t="str">
        <f>IFERROR(__xludf.DUMMYFUNCTION("""COMPUTED_VALUE"""),"Cartagena")</f>
        <v>Cartagena</v>
      </c>
      <c r="C24" s="4">
        <f>'Hoja 1'!F10</f>
        <v>26</v>
      </c>
      <c r="D24" s="4">
        <f>'Hoja 1'!G10</f>
        <v>243200</v>
      </c>
    </row>
    <row r="25">
      <c r="A25" s="4" t="str">
        <f>IFERROR(__xludf.DUMMYFUNCTION("SPLIT('Hoja 1'!E11, ""-"",TRUE,TRUE)"),"Pasto")</f>
        <v>Pasto</v>
      </c>
      <c r="B25" s="4" t="str">
        <f>IFERROR(__xludf.DUMMYFUNCTION("""COMPUTED_VALUE"""),"Barranquilla")</f>
        <v>Barranquilla</v>
      </c>
      <c r="C25" s="4">
        <f>'Hoja 1'!F11</f>
        <v>23</v>
      </c>
      <c r="D25" s="4">
        <f>'Hoja 1'!G11</f>
        <v>213400</v>
      </c>
    </row>
    <row r="26">
      <c r="A26" s="4" t="str">
        <f>IFERROR(__xludf.DUMMYFUNCTION("SPLIT('Hoja 1'!E12, ""-"",TRUE,TRUE)"),"Pasto")</f>
        <v>Pasto</v>
      </c>
      <c r="B26" s="4" t="str">
        <f>IFERROR(__xludf.DUMMYFUNCTION("""COMPUTED_VALUE"""),"Medellín")</f>
        <v>Medellín</v>
      </c>
      <c r="C26" s="4">
        <f>'Hoja 1'!F12</f>
        <v>14</v>
      </c>
      <c r="D26" s="4">
        <f>'Hoja 1'!G12</f>
        <v>130500</v>
      </c>
    </row>
    <row r="27">
      <c r="A27" s="4" t="str">
        <f>IFERROR(__xludf.DUMMYFUNCTION("SPLIT('Hoja 1'!E13, ""-"",TRUE,TRUE)"),"Pasto")</f>
        <v>Pasto</v>
      </c>
      <c r="B27" s="4" t="str">
        <f>IFERROR(__xludf.DUMMYFUNCTION("""COMPUTED_VALUE"""),"Bucaramanga")</f>
        <v>Bucaramanga</v>
      </c>
      <c r="C27" s="4">
        <f>'Hoja 1'!F13</f>
        <v>17</v>
      </c>
      <c r="D27" s="4">
        <f>'Hoja 1'!G13</f>
        <v>151200</v>
      </c>
    </row>
    <row r="28">
      <c r="A28" s="4" t="str">
        <f>IFERROR(__xludf.DUMMYFUNCTION("SPLIT('Hoja 1'!E14, ""-"",TRUE,TRUE)"),"Pasto")</f>
        <v>Pasto</v>
      </c>
      <c r="B28" s="4" t="str">
        <f>IFERROR(__xludf.DUMMYFUNCTION("""COMPUTED_VALUE"""),"Cúcuta")</f>
        <v>Cúcuta</v>
      </c>
      <c r="C28" s="4">
        <f>'Hoja 1'!F14</f>
        <v>19</v>
      </c>
      <c r="D28" s="4">
        <f>'Hoja 1'!G14</f>
        <v>159600</v>
      </c>
    </row>
    <row r="29">
      <c r="A29" s="5" t="str">
        <f>IFERROR(__xludf.DUMMYFUNCTION("SPLIT('Hoja 1'!I2, ""-"",TRUE,TRUE)"),"Tuluá")</f>
        <v>Tuluá</v>
      </c>
      <c r="B29" s="4" t="str">
        <f>IFERROR(__xludf.DUMMYFUNCTION("""COMPUTED_VALUE"""),"Bogotá")</f>
        <v>Bogotá</v>
      </c>
      <c r="C29" s="4">
        <f>'Hoja 1'!J2</f>
        <v>14</v>
      </c>
      <c r="D29" s="4">
        <f>'Hoja 1'!K2</f>
        <v>144200</v>
      </c>
    </row>
    <row r="30">
      <c r="A30" s="5" t="str">
        <f>IFERROR(__xludf.DUMMYFUNCTION("SPLIT('Hoja 1'!I3, ""-"",TRUE,TRUE)"),"Tuluá")</f>
        <v>Tuluá</v>
      </c>
      <c r="B30" s="4" t="str">
        <f>IFERROR(__xludf.DUMMYFUNCTION("""COMPUTED_VALUE"""),"Pereira")</f>
        <v>Pereira</v>
      </c>
      <c r="C30" s="4">
        <f>'Hoja 1'!J3</f>
        <v>2</v>
      </c>
      <c r="D30" s="4">
        <f>'Hoja 1'!K3</f>
        <v>22100</v>
      </c>
    </row>
    <row r="31">
      <c r="A31" s="5" t="str">
        <f>IFERROR(__xludf.DUMMYFUNCTION("SPLIT('Hoja 1'!I4, ""-"",TRUE,TRUE)"),"Tuluá")</f>
        <v>Tuluá</v>
      </c>
      <c r="B31" s="4" t="str">
        <f>IFERROR(__xludf.DUMMYFUNCTION("""COMPUTED_VALUE"""),"Armenia")</f>
        <v>Armenia</v>
      </c>
      <c r="C31" s="4">
        <f>'Hoja 1'!J4</f>
        <v>4</v>
      </c>
      <c r="D31" s="4">
        <f>'Hoja 1'!K4</f>
        <v>40800</v>
      </c>
    </row>
    <row r="32">
      <c r="A32" s="5" t="str">
        <f>IFERROR(__xludf.DUMMYFUNCTION("SPLIT('Hoja 1'!I5, ""-"",TRUE,TRUE)"),"Tuluá")</f>
        <v>Tuluá</v>
      </c>
      <c r="B32" s="4" t="str">
        <f>IFERROR(__xludf.DUMMYFUNCTION("""COMPUTED_VALUE"""),"Manizales")</f>
        <v>Manizales</v>
      </c>
      <c r="C32" s="4">
        <f>'Hoja 1'!J5</f>
        <v>5</v>
      </c>
      <c r="D32" s="4">
        <f>'Hoja 1'!K5</f>
        <v>57300</v>
      </c>
    </row>
    <row r="33">
      <c r="A33" s="5" t="str">
        <f>IFERROR(__xludf.DUMMYFUNCTION("SPLIT('Hoja 1'!I6, ""-"",TRUE,TRUE)"),"Tuluá")</f>
        <v>Tuluá</v>
      </c>
      <c r="B33" s="4" t="str">
        <f>IFERROR(__xludf.DUMMYFUNCTION("""COMPUTED_VALUE"""),"Valledupar")</f>
        <v>Valledupar</v>
      </c>
      <c r="C33" s="4">
        <f>'Hoja 1'!J6</f>
        <v>14</v>
      </c>
      <c r="D33" s="4">
        <f>'Hoja 1'!K6</f>
        <v>141600</v>
      </c>
    </row>
    <row r="34">
      <c r="A34" s="5" t="str">
        <f>IFERROR(__xludf.DUMMYFUNCTION("SPLIT('Hoja 1'!I7, ""-"",TRUE,TRUE)"),"Tuluá")</f>
        <v>Tuluá</v>
      </c>
      <c r="B34" s="4" t="str">
        <f>IFERROR(__xludf.DUMMYFUNCTION("""COMPUTED_VALUE"""),"Montería")</f>
        <v>Montería</v>
      </c>
      <c r="C34" s="4">
        <f>'Hoja 1'!J7</f>
        <v>14</v>
      </c>
      <c r="D34" s="4">
        <f>'Hoja 1'!K7</f>
        <v>142800</v>
      </c>
    </row>
    <row r="35">
      <c r="A35" s="5" t="str">
        <f>IFERROR(__xludf.DUMMYFUNCTION("SPLIT('Hoja 1'!I8, ""-"",TRUE,TRUE)"),"Tuluá")</f>
        <v>Tuluá</v>
      </c>
      <c r="B35" s="4" t="str">
        <f>IFERROR(__xludf.DUMMYFUNCTION("""COMPUTED_VALUE"""),"Soledad")</f>
        <v>Soledad</v>
      </c>
      <c r="C35" s="4">
        <f>'Hoja 1'!J8</f>
        <v>19</v>
      </c>
      <c r="D35" s="4">
        <f>'Hoja 1'!K8</f>
        <v>187800</v>
      </c>
    </row>
    <row r="36">
      <c r="A36" s="5" t="str">
        <f>IFERROR(__xludf.DUMMYFUNCTION("SPLIT('Hoja 1'!I9, ""-"",TRUE,TRUE)"),"Tuluá")</f>
        <v>Tuluá</v>
      </c>
      <c r="B36" s="4" t="str">
        <f>IFERROR(__xludf.DUMMYFUNCTION("""COMPUTED_VALUE"""),"Cartagena")</f>
        <v>Cartagena</v>
      </c>
      <c r="C36" s="4">
        <f>'Hoja 1'!J9</f>
        <v>20</v>
      </c>
      <c r="D36" s="4">
        <f>'Hoja 1'!K9</f>
        <v>204200</v>
      </c>
    </row>
    <row r="37">
      <c r="A37" s="5" t="str">
        <f>IFERROR(__xludf.DUMMYFUNCTION("SPLIT('Hoja 1'!I10, ""-"",TRUE,TRUE)"),"Tuluá")</f>
        <v>Tuluá</v>
      </c>
      <c r="B37" s="4" t="str">
        <f>IFERROR(__xludf.DUMMYFUNCTION("""COMPUTED_VALUE"""),"Barranquilla")</f>
        <v>Barranquilla</v>
      </c>
      <c r="C37" s="4">
        <f>'Hoja 1'!J10</f>
        <v>36</v>
      </c>
      <c r="D37" s="4">
        <f>'Hoja 1'!K10</f>
        <v>267800</v>
      </c>
    </row>
    <row r="38">
      <c r="A38" s="5" t="str">
        <f>IFERROR(__xludf.DUMMYFUNCTION("SPLIT('Hoja 1'!I11, ""-"",TRUE,TRUE)"),"Tuluá")</f>
        <v>Tuluá</v>
      </c>
      <c r="B38" s="4" t="str">
        <f>IFERROR(__xludf.DUMMYFUNCTION("""COMPUTED_VALUE"""),"Medellín")</f>
        <v>Medellín</v>
      </c>
      <c r="C38" s="4">
        <f>'Hoja 1'!J11</f>
        <v>7</v>
      </c>
      <c r="D38" s="4">
        <f>'Hoja 1'!K11</f>
        <v>74600</v>
      </c>
    </row>
    <row r="39">
      <c r="A39" s="5" t="str">
        <f>IFERROR(__xludf.DUMMYFUNCTION("SPLIT('Hoja 1'!I12, ""-"",TRUE,TRUE)"),"Tuluá")</f>
        <v>Tuluá</v>
      </c>
      <c r="B39" s="4" t="str">
        <f>IFERROR(__xludf.DUMMYFUNCTION("""COMPUTED_VALUE"""),"Bucaramanga")</f>
        <v>Bucaramanga</v>
      </c>
      <c r="C39" s="4">
        <f>'Hoja 1'!J12</f>
        <v>33</v>
      </c>
      <c r="D39" s="4">
        <f>'Hoja 1'!K12</f>
        <v>270700</v>
      </c>
    </row>
    <row r="40">
      <c r="A40" s="5" t="str">
        <f>IFERROR(__xludf.DUMMYFUNCTION("SPLIT('Hoja 1'!I13, ""-"",TRUE,TRUE)"),"Tuluá")</f>
        <v>Tuluá</v>
      </c>
      <c r="B40" s="4" t="str">
        <f>IFERROR(__xludf.DUMMYFUNCTION("""COMPUTED_VALUE"""),"Cúcuta")</f>
        <v>Cúcuta</v>
      </c>
      <c r="C40" s="4">
        <f>'Hoja 1'!J13</f>
        <v>14</v>
      </c>
      <c r="D40" s="4">
        <f>'Hoja 1'!K13</f>
        <v>129500</v>
      </c>
    </row>
    <row r="41">
      <c r="A41" s="5" t="str">
        <f>IFERROR(__xludf.DUMMYFUNCTION("SPLIT('Hoja 1'!A18, ""-"",TRUE,TRUE)"),"Bogotá")</f>
        <v>Bogotá</v>
      </c>
      <c r="B41" s="4" t="str">
        <f>IFERROR(__xludf.DUMMYFUNCTION("""COMPUTED_VALUE"""),"Pereira")</f>
        <v>Pereira</v>
      </c>
      <c r="C41" s="4">
        <f>'Hoja 1'!B18</f>
        <v>8</v>
      </c>
      <c r="D41" s="4">
        <f>'Hoja 1'!C18</f>
        <v>82800</v>
      </c>
    </row>
    <row r="42">
      <c r="A42" s="5" t="str">
        <f>IFERROR(__xludf.DUMMYFUNCTION("SPLIT('Hoja 1'!A19, ""-"",TRUE,TRUE)"),"Bogotá")</f>
        <v>Bogotá</v>
      </c>
      <c r="B42" s="4" t="str">
        <f>IFERROR(__xludf.DUMMYFUNCTION("""COMPUTED_VALUE"""),"Armenia")</f>
        <v>Armenia</v>
      </c>
      <c r="C42" s="4">
        <f>'Hoja 1'!B19</f>
        <v>5</v>
      </c>
      <c r="D42" s="4">
        <f>'Hoja 1'!C19</f>
        <v>51700</v>
      </c>
    </row>
    <row r="43">
      <c r="A43" s="5" t="str">
        <f>IFERROR(__xludf.DUMMYFUNCTION("SPLIT('Hoja 1'!A20, ""-"",TRUE,TRUE)"),"Bogotá")</f>
        <v>Bogotá</v>
      </c>
      <c r="B43" s="4" t="str">
        <f>IFERROR(__xludf.DUMMYFUNCTION("""COMPUTED_VALUE"""),"Manizales")</f>
        <v>Manizales</v>
      </c>
      <c r="C43" s="4">
        <f>'Hoja 1'!B20</f>
        <v>4</v>
      </c>
      <c r="D43" s="4">
        <f>'Hoja 1'!C20</f>
        <v>40800</v>
      </c>
    </row>
    <row r="44">
      <c r="A44" s="5" t="str">
        <f>IFERROR(__xludf.DUMMYFUNCTION("SPLIT('Hoja 1'!A21, ""-"",TRUE,TRUE)"),"Bogotá")</f>
        <v>Bogotá</v>
      </c>
      <c r="B44" s="4" t="str">
        <f>IFERROR(__xludf.DUMMYFUNCTION("""COMPUTED_VALUE"""),"Valledupar")</f>
        <v>Valledupar</v>
      </c>
      <c r="C44" s="4">
        <f>'Hoja 1'!B21</f>
        <v>10</v>
      </c>
      <c r="D44" s="4">
        <f>'Hoja 1'!C21</f>
        <v>101900</v>
      </c>
    </row>
    <row r="45">
      <c r="A45" s="5" t="str">
        <f>IFERROR(__xludf.DUMMYFUNCTION("SPLIT('Hoja 1'!A22, ""-"",TRUE,TRUE)"),"Bogotá")</f>
        <v>Bogotá</v>
      </c>
      <c r="B45" s="4" t="str">
        <f>IFERROR(__xludf.DUMMYFUNCTION("""COMPUTED_VALUE"""),"Montería")</f>
        <v>Montería</v>
      </c>
      <c r="C45" s="4">
        <f>'Hoja 1'!B22</f>
        <v>13</v>
      </c>
      <c r="D45" s="4">
        <f>'Hoja 1'!C22</f>
        <v>148100</v>
      </c>
    </row>
    <row r="46">
      <c r="A46" s="5" t="str">
        <f>IFERROR(__xludf.DUMMYFUNCTION("SPLIT('Hoja 1'!A23, ""-"",TRUE,TRUE)"),"Bogotá")</f>
        <v>Bogotá</v>
      </c>
      <c r="B46" s="4" t="str">
        <f>IFERROR(__xludf.DUMMYFUNCTION("""COMPUTED_VALUE"""),"Soledad")</f>
        <v>Soledad</v>
      </c>
      <c r="C46" s="4">
        <f>'Hoja 1'!B23</f>
        <v>12</v>
      </c>
      <c r="D46" s="4">
        <f>'Hoja 1'!C23</f>
        <v>121200</v>
      </c>
    </row>
    <row r="47">
      <c r="A47" s="5" t="str">
        <f>IFERROR(__xludf.DUMMYFUNCTION("SPLIT('Hoja 1'!A24, ""-"",TRUE,TRUE)"),"Bogotá")</f>
        <v>Bogotá</v>
      </c>
      <c r="B47" s="4" t="str">
        <f>IFERROR(__xludf.DUMMYFUNCTION("""COMPUTED_VALUE"""),"Cartagena")</f>
        <v>Cartagena</v>
      </c>
      <c r="C47" s="4">
        <f>'Hoja 1'!B24</f>
        <v>12</v>
      </c>
      <c r="D47" s="4">
        <f>'Hoja 1'!C24</f>
        <v>121200</v>
      </c>
    </row>
    <row r="48">
      <c r="A48" s="5" t="str">
        <f>IFERROR(__xludf.DUMMYFUNCTION("SPLIT('Hoja 1'!A25, ""-"",TRUE,TRUE)"),"Bogotá")</f>
        <v>Bogotá</v>
      </c>
      <c r="B48" s="4" t="str">
        <f>IFERROR(__xludf.DUMMYFUNCTION("""COMPUTED_VALUE"""),"Barranquilla")</f>
        <v>Barranquilla</v>
      </c>
      <c r="C48" s="4">
        <f>'Hoja 1'!B25</f>
        <v>13</v>
      </c>
      <c r="D48" s="4">
        <f>'Hoja 1'!C25</f>
        <v>134700</v>
      </c>
    </row>
    <row r="49">
      <c r="A49" s="5" t="str">
        <f>IFERROR(__xludf.DUMMYFUNCTION("SPLIT('Hoja 1'!A26, ""-"",TRUE,TRUE)"),"Bogotá")</f>
        <v>Bogotá</v>
      </c>
      <c r="B49" s="4" t="str">
        <f>IFERROR(__xludf.DUMMYFUNCTION("""COMPUTED_VALUE"""),"Medellín")</f>
        <v>Medellín</v>
      </c>
      <c r="C49" s="4">
        <f>'Hoja 1'!B26</f>
        <v>7</v>
      </c>
      <c r="D49" s="4">
        <f>'Hoja 1'!C26</f>
        <v>89700</v>
      </c>
    </row>
    <row r="50">
      <c r="A50" s="5" t="str">
        <f>IFERROR(__xludf.DUMMYFUNCTION("SPLIT('Hoja 1'!A27, ""-"",TRUE,TRUE)"),"Bogotá")</f>
        <v>Bogotá</v>
      </c>
      <c r="B50" s="4" t="str">
        <f>IFERROR(__xludf.DUMMYFUNCTION("""COMPUTED_VALUE"""),"Bucaramanga")</f>
        <v>Bucaramanga</v>
      </c>
      <c r="C50" s="4">
        <f>'Hoja 1'!B27</f>
        <v>8</v>
      </c>
      <c r="D50" s="4">
        <f>'Hoja 1'!C27</f>
        <v>60400</v>
      </c>
    </row>
    <row r="51">
      <c r="A51" s="5" t="str">
        <f>IFERROR(__xludf.DUMMYFUNCTION("SPLIT('Hoja 1'!A28, ""-"",TRUE,TRUE)"),"Bogotá")</f>
        <v>Bogotá</v>
      </c>
      <c r="B51" s="4" t="str">
        <f>IFERROR(__xludf.DUMMYFUNCTION("""COMPUTED_VALUE"""),"Cúcuta")</f>
        <v>Cúcuta</v>
      </c>
      <c r="C51" s="4">
        <f>'Hoja 1'!B28</f>
        <v>7</v>
      </c>
      <c r="D51" s="4">
        <f>'Hoja 1'!C28</f>
        <v>42700</v>
      </c>
    </row>
    <row r="52">
      <c r="A52" s="5" t="str">
        <f>IFERROR(__xludf.DUMMYFUNCTION("SPLIT('Hoja 1'!E18, ""-"",TRUE,TRUE)"),"Pereira")</f>
        <v>Pereira</v>
      </c>
      <c r="B52" s="4" t="str">
        <f>IFERROR(__xludf.DUMMYFUNCTION("""COMPUTED_VALUE"""),"Armenia")</f>
        <v>Armenia</v>
      </c>
      <c r="C52" s="4">
        <f>'Hoja 1'!F18</f>
        <v>1</v>
      </c>
      <c r="D52" s="4">
        <f>'Hoja 1'!G18</f>
        <v>14500</v>
      </c>
    </row>
    <row r="53">
      <c r="A53" s="5" t="str">
        <f>IFERROR(__xludf.DUMMYFUNCTION("SPLIT('Hoja 1'!E19, ""-"",TRUE,TRUE)"),"Pereira")</f>
        <v>Pereira</v>
      </c>
      <c r="B53" s="4" t="str">
        <f>IFERROR(__xludf.DUMMYFUNCTION("""COMPUTED_VALUE"""),"Manizales")</f>
        <v>Manizales</v>
      </c>
      <c r="C53" s="4">
        <f>'Hoja 1'!F19</f>
        <v>3</v>
      </c>
      <c r="D53" s="4">
        <f>'Hoja 1'!G19</f>
        <v>35200</v>
      </c>
    </row>
    <row r="54">
      <c r="A54" s="5" t="str">
        <f>IFERROR(__xludf.DUMMYFUNCTION("SPLIT('Hoja 1'!E20, ""-"",TRUE,TRUE)"),"Pereira")</f>
        <v>Pereira</v>
      </c>
      <c r="B54" s="4" t="str">
        <f>IFERROR(__xludf.DUMMYFUNCTION("""COMPUTED_VALUE"""),"Valledupar")</f>
        <v>Valledupar</v>
      </c>
      <c r="C54" s="4">
        <f>'Hoja 1'!F20</f>
        <v>11</v>
      </c>
      <c r="D54" s="4">
        <f>'Hoja 1'!G20</f>
        <v>107400</v>
      </c>
    </row>
    <row r="55">
      <c r="A55" s="5" t="str">
        <f>IFERROR(__xludf.DUMMYFUNCTION("SPLIT('Hoja 1'!E21, ""-"",TRUE,TRUE)"),"Pereira")</f>
        <v>Pereira</v>
      </c>
      <c r="B55" s="4" t="str">
        <f>IFERROR(__xludf.DUMMYFUNCTION("""COMPUTED_VALUE"""),"Montería")</f>
        <v>Montería</v>
      </c>
      <c r="C55" s="4">
        <f>'Hoja 1'!F21</f>
        <v>13</v>
      </c>
      <c r="D55" s="4">
        <f>'Hoja 1'!G21</f>
        <v>131800</v>
      </c>
    </row>
    <row r="56">
      <c r="A56" s="5" t="str">
        <f>IFERROR(__xludf.DUMMYFUNCTION("SPLIT('Hoja 1'!E22, ""-"",TRUE,TRUE)"),"Pereira")</f>
        <v>Pereira</v>
      </c>
      <c r="B56" s="4" t="str">
        <f>IFERROR(__xludf.DUMMYFUNCTION("""COMPUTED_VALUE"""),"Soledad")</f>
        <v>Soledad</v>
      </c>
      <c r="C56" s="4">
        <f>'Hoja 1'!F22</f>
        <v>17</v>
      </c>
      <c r="D56" s="4">
        <f>'Hoja 1'!G22</f>
        <v>162500</v>
      </c>
    </row>
    <row r="57">
      <c r="A57" s="5" t="str">
        <f>IFERROR(__xludf.DUMMYFUNCTION("SPLIT('Hoja 1'!E23, ""-"",TRUE,TRUE)"),"Pereira")</f>
        <v>Pereira</v>
      </c>
      <c r="B57" s="4" t="str">
        <f>IFERROR(__xludf.DUMMYFUNCTION("""COMPUTED_VALUE"""),"Cartagena")</f>
        <v>Cartagena</v>
      </c>
      <c r="C57" s="4">
        <f>'Hoja 1'!F23</f>
        <v>18</v>
      </c>
      <c r="D57" s="4">
        <f>'Hoja 1'!G23</f>
        <v>177900</v>
      </c>
    </row>
    <row r="58">
      <c r="A58" s="5" t="str">
        <f>IFERROR(__xludf.DUMMYFUNCTION("SPLIT('Hoja 1'!E24, ""-"",TRUE,TRUE)"),"Pereira")</f>
        <v>Pereira</v>
      </c>
      <c r="B58" s="4" t="str">
        <f>IFERROR(__xludf.DUMMYFUNCTION("""COMPUTED_VALUE"""),"Barranquilla")</f>
        <v>Barranquilla</v>
      </c>
      <c r="C58" s="4">
        <f>'Hoja 1'!F24</f>
        <v>16</v>
      </c>
      <c r="D58" s="4">
        <f>'Hoja 1'!G24</f>
        <v>161100</v>
      </c>
    </row>
    <row r="59">
      <c r="A59" s="5" t="str">
        <f>IFERROR(__xludf.DUMMYFUNCTION("SPLIT('Hoja 1'!E25, ""-"",TRUE,TRUE)"),"Pereira")</f>
        <v>Pereira</v>
      </c>
      <c r="B59" s="4" t="str">
        <f>IFERROR(__xludf.DUMMYFUNCTION("""COMPUTED_VALUE"""),"Medellín")</f>
        <v>Medellín</v>
      </c>
      <c r="C59" s="4">
        <f>'Hoja 1'!F25</f>
        <v>5</v>
      </c>
      <c r="D59" s="4">
        <f>'Hoja 1'!G25</f>
        <v>52500</v>
      </c>
    </row>
    <row r="60">
      <c r="A60" s="5" t="str">
        <f>IFERROR(__xludf.DUMMYFUNCTION("SPLIT('Hoja 1'!E26, ""-"",TRUE,TRUE)"),"Pereira")</f>
        <v>Pereira</v>
      </c>
      <c r="B60" s="4" t="str">
        <f>IFERROR(__xludf.DUMMYFUNCTION("""COMPUTED_VALUE"""),"Bucaramanga")</f>
        <v>Bucaramanga</v>
      </c>
      <c r="C60" s="4">
        <f>'Hoja 1'!F26</f>
        <v>8</v>
      </c>
      <c r="D60" s="4">
        <f>'Hoja 1'!G26</f>
        <v>78000</v>
      </c>
    </row>
    <row r="61">
      <c r="A61" s="5" t="str">
        <f>IFERROR(__xludf.DUMMYFUNCTION("SPLIT('Hoja 1'!E27, ""-"",TRUE,TRUE)"),"Pereira")</f>
        <v>Pereira</v>
      </c>
      <c r="B61" s="4" t="str">
        <f>IFERROR(__xludf.DUMMYFUNCTION("""COMPUTED_VALUE"""),"Cúcuta")</f>
        <v>Cúcuta</v>
      </c>
      <c r="C61" s="4">
        <f>'Hoja 1'!F27</f>
        <v>11</v>
      </c>
      <c r="D61" s="4">
        <f>'Hoja 1'!G27</f>
        <v>95300</v>
      </c>
    </row>
    <row r="62">
      <c r="A62" s="5" t="str">
        <f>IFERROR(__xludf.DUMMYFUNCTION("SPLIT('Hoja 1'!I18, ""-"",TRUE,TRUE)"),"Armenia")</f>
        <v>Armenia</v>
      </c>
      <c r="B62" s="4" t="str">
        <f>IFERROR(__xludf.DUMMYFUNCTION("""COMPUTED_VALUE"""),"Manizales")</f>
        <v>Manizales</v>
      </c>
      <c r="C62" s="4">
        <f>'Hoja 1'!J18</f>
        <v>4</v>
      </c>
      <c r="D62" s="4">
        <f>'Hoja 1'!K18</f>
        <v>49700</v>
      </c>
    </row>
    <row r="63">
      <c r="A63" s="5" t="str">
        <f>IFERROR(__xludf.DUMMYFUNCTION("SPLIT('Hoja 1'!I19, ""-"",TRUE,TRUE)"),"Armenia")</f>
        <v>Armenia</v>
      </c>
      <c r="B63" s="4" t="str">
        <f>IFERROR(__xludf.DUMMYFUNCTION("""COMPUTED_VALUE"""),"Valledupar")</f>
        <v>Valledupar</v>
      </c>
      <c r="C63" s="4">
        <f>'Hoja 1'!J19</f>
        <v>11</v>
      </c>
      <c r="D63" s="4">
        <f>'Hoja 1'!K19</f>
        <v>104300</v>
      </c>
    </row>
    <row r="64">
      <c r="A64" s="5" t="str">
        <f>IFERROR(__xludf.DUMMYFUNCTION("SPLIT('Hoja 1'!I20, ""-"",TRUE,TRUE)"),"Armenia")</f>
        <v>Armenia</v>
      </c>
      <c r="B64" s="4" t="str">
        <f>IFERROR(__xludf.DUMMYFUNCTION("""COMPUTED_VALUE"""),"Montería")</f>
        <v>Montería</v>
      </c>
      <c r="C64" s="4">
        <f>'Hoja 1'!J20</f>
        <v>14</v>
      </c>
      <c r="D64" s="4">
        <f>'Hoja 1'!K20</f>
        <v>146300</v>
      </c>
    </row>
    <row r="65">
      <c r="A65" s="5" t="str">
        <f>IFERROR(__xludf.DUMMYFUNCTION("SPLIT('Hoja 1'!I21, ""-"",TRUE,TRUE)"),"Armenia")</f>
        <v>Armenia</v>
      </c>
      <c r="B65" s="4" t="str">
        <f>IFERROR(__xludf.DUMMYFUNCTION("""COMPUTED_VALUE"""),"Soledad")</f>
        <v>Soledad</v>
      </c>
      <c r="C65" s="4">
        <f>'Hoja 1'!J21</f>
        <v>14</v>
      </c>
      <c r="D65" s="4">
        <f>'Hoja 1'!K21</f>
        <v>138100</v>
      </c>
    </row>
    <row r="66">
      <c r="A66" s="5" t="str">
        <f>IFERROR(__xludf.DUMMYFUNCTION("SPLIT('Hoja 1'!I22, ""-"",TRUE,TRUE)"),"Armenia")</f>
        <v>Armenia</v>
      </c>
      <c r="B66" s="4" t="str">
        <f>IFERROR(__xludf.DUMMYFUNCTION("""COMPUTED_VALUE"""),"Cartagena")</f>
        <v>Cartagena</v>
      </c>
      <c r="C66" s="4">
        <f>'Hoja 1'!J22</f>
        <v>17</v>
      </c>
      <c r="D66" s="4">
        <f>'Hoja 1'!K22</f>
        <v>165200</v>
      </c>
    </row>
    <row r="67">
      <c r="A67" s="5" t="str">
        <f>IFERROR(__xludf.DUMMYFUNCTION("SPLIT('Hoja 1'!I23, ""-"",TRUE,TRUE)"),"Armenia")</f>
        <v>Armenia</v>
      </c>
      <c r="B67" s="4" t="str">
        <f>IFERROR(__xludf.DUMMYFUNCTION("""COMPUTED_VALUE"""),"Barranquilla")</f>
        <v>Barranquilla</v>
      </c>
      <c r="C67" s="4">
        <f>'Hoja 1'!J23</f>
        <v>15</v>
      </c>
      <c r="D67" s="4">
        <f>'Hoja 1'!K23</f>
        <v>145900</v>
      </c>
    </row>
    <row r="68">
      <c r="A68" s="5" t="str">
        <f>IFERROR(__xludf.DUMMYFUNCTION("SPLIT('Hoja 1'!I24, ""-"",TRUE,TRUE)"),"Armenia")</f>
        <v>Armenia</v>
      </c>
      <c r="B68" s="4" t="str">
        <f>IFERROR(__xludf.DUMMYFUNCTION("""COMPUTED_VALUE"""),"Medellín")</f>
        <v>Medellín</v>
      </c>
      <c r="C68" s="4">
        <f>'Hoja 1'!J24</f>
        <v>6</v>
      </c>
      <c r="D68" s="4">
        <f>'Hoja 1'!K24</f>
        <v>67000</v>
      </c>
    </row>
    <row r="69">
      <c r="A69" s="5" t="str">
        <f>IFERROR(__xludf.DUMMYFUNCTION("SPLIT('Hoja 1'!I25, ""-"",TRUE,TRUE)"),"Armenia")</f>
        <v>Armenia</v>
      </c>
      <c r="B69" s="4" t="str">
        <f>IFERROR(__xludf.DUMMYFUNCTION("""COMPUTED_VALUE"""),"Bucaramanga")</f>
        <v>Bucaramanga</v>
      </c>
      <c r="C69" s="4">
        <f>'Hoja 1'!J25</f>
        <v>8</v>
      </c>
      <c r="D69" s="4">
        <f>'Hoja 1'!K25</f>
        <v>74900</v>
      </c>
    </row>
    <row r="70">
      <c r="A70" s="5" t="str">
        <f>IFERROR(__xludf.DUMMYFUNCTION("SPLIT('Hoja 1'!I26, ""-"",TRUE,TRUE)"),"Armenia")</f>
        <v>Armenia</v>
      </c>
      <c r="B70" s="4" t="str">
        <f>IFERROR(__xludf.DUMMYFUNCTION("""COMPUTED_VALUE"""),"Cúcuta")</f>
        <v>Cúcuta</v>
      </c>
      <c r="C70" s="4">
        <f>'Hoja 1'!J26</f>
        <v>11</v>
      </c>
      <c r="D70" s="4">
        <f>'Hoja 1'!K26</f>
        <v>92200</v>
      </c>
    </row>
    <row r="71">
      <c r="A71" s="5" t="str">
        <f>IFERROR(__xludf.DUMMYFUNCTION("SPLIT('Hoja 1'!A31, ""-"",TRUE,TRUE)"),"Manizales")</f>
        <v>Manizales</v>
      </c>
      <c r="B71" s="4" t="str">
        <f>IFERROR(__xludf.DUMMYFUNCTION("""COMPUTED_VALUE"""),"Valledupar")</f>
        <v>Valledupar</v>
      </c>
      <c r="C71" s="4">
        <f>'Hoja 1'!B31</f>
        <v>9</v>
      </c>
      <c r="D71" s="4">
        <f>'Hoja 1'!C31</f>
        <v>84300</v>
      </c>
    </row>
    <row r="72">
      <c r="A72" s="5" t="str">
        <f>IFERROR(__xludf.DUMMYFUNCTION("SPLIT('Hoja 1'!A32, ""-"",TRUE,TRUE)"),"Manizales")</f>
        <v>Manizales</v>
      </c>
      <c r="B72" s="4" t="str">
        <f>IFERROR(__xludf.DUMMYFUNCTION("""COMPUTED_VALUE"""),"Montería")</f>
        <v>Montería</v>
      </c>
      <c r="C72" s="4">
        <f>'Hoja 1'!B32</f>
        <v>12</v>
      </c>
      <c r="D72" s="4">
        <f>'Hoja 1'!C32</f>
        <v>119700</v>
      </c>
    </row>
    <row r="73">
      <c r="A73" s="5" t="str">
        <f>IFERROR(__xludf.DUMMYFUNCTION("SPLIT('Hoja 1'!A33, ""-"",TRUE,TRUE)"),"Manizales")</f>
        <v>Manizales</v>
      </c>
      <c r="B73" s="4" t="str">
        <f>IFERROR(__xludf.DUMMYFUNCTION("""COMPUTED_VALUE"""),"Soledad")</f>
        <v>Soledad</v>
      </c>
      <c r="C73" s="4">
        <f>'Hoja 1'!B33</f>
        <v>16</v>
      </c>
      <c r="D73" s="4">
        <f>'Hoja 1'!C33</f>
        <v>150400</v>
      </c>
    </row>
    <row r="74">
      <c r="A74" s="5" t="str">
        <f>IFERROR(__xludf.DUMMYFUNCTION("SPLIT('Hoja 1'!A34, ""-"",TRUE,TRUE)"),"Manizales")</f>
        <v>Manizales</v>
      </c>
      <c r="B74" s="4" t="str">
        <f>IFERROR(__xludf.DUMMYFUNCTION("""COMPUTED_VALUE"""),"Cartagena")</f>
        <v>Cartagena</v>
      </c>
      <c r="C74" s="4">
        <f>'Hoja 1'!B34</f>
        <v>16</v>
      </c>
      <c r="D74" s="4">
        <f>'Hoja 1'!C34</f>
        <v>157900</v>
      </c>
    </row>
    <row r="75">
      <c r="A75" s="5" t="str">
        <f>IFERROR(__xludf.DUMMYFUNCTION("SPLIT('Hoja 1'!A35, ""-"",TRUE,TRUE)"),"Manizales")</f>
        <v>Manizales</v>
      </c>
      <c r="B75" s="4" t="str">
        <f>IFERROR(__xludf.DUMMYFUNCTION("""COMPUTED_VALUE"""),"Barranquilla")</f>
        <v>Barranquilla</v>
      </c>
      <c r="C75" s="4">
        <f>'Hoja 1'!B35</f>
        <v>13</v>
      </c>
      <c r="D75" s="4">
        <f>'Hoja 1'!C35</f>
        <v>125900</v>
      </c>
    </row>
    <row r="76">
      <c r="A76" s="5" t="str">
        <f>IFERROR(__xludf.DUMMYFUNCTION("SPLIT('Hoja 1'!A36, ""-"",TRUE,TRUE)"),"Manizales")</f>
        <v>Manizales</v>
      </c>
      <c r="B76" s="4" t="str">
        <f>IFERROR(__xludf.DUMMYFUNCTION("""COMPUTED_VALUE"""),"Medellín")</f>
        <v>Medellín</v>
      </c>
      <c r="C76" s="4">
        <f>'Hoja 1'!B36</f>
        <v>3</v>
      </c>
      <c r="D76" s="4">
        <f>'Hoja 1'!C36</f>
        <v>28300</v>
      </c>
    </row>
    <row r="77">
      <c r="A77" s="5" t="str">
        <f>IFERROR(__xludf.DUMMYFUNCTION("SPLIT('Hoja 1'!A37, ""-"",TRUE,TRUE)"),"Manizales")</f>
        <v>Manizales</v>
      </c>
      <c r="B77" s="4" t="str">
        <f>IFERROR(__xludf.DUMMYFUNCTION("""COMPUTED_VALUE"""),"Bucaramanga")</f>
        <v>Bucaramanga</v>
      </c>
      <c r="C77" s="4">
        <f>'Hoja 1'!B37</f>
        <v>6</v>
      </c>
      <c r="D77" s="4">
        <f>'Hoja 1'!C37</f>
        <v>54900</v>
      </c>
    </row>
    <row r="78">
      <c r="A78" s="5" t="str">
        <f>IFERROR(__xludf.DUMMYFUNCTION("SPLIT('Hoja 1'!A38, ""-"",TRUE,TRUE)"),"Manizales")</f>
        <v>Manizales</v>
      </c>
      <c r="B78" s="4" t="str">
        <f>IFERROR(__xludf.DUMMYFUNCTION("""COMPUTED_VALUE"""),"Cúcuta")</f>
        <v>Cúcuta</v>
      </c>
      <c r="C78" s="4">
        <f>'Hoja 1'!B38</f>
        <v>9</v>
      </c>
      <c r="D78" s="4">
        <f>'Hoja 1'!C38</f>
        <v>72200</v>
      </c>
    </row>
    <row r="79">
      <c r="A79" s="5" t="str">
        <f>IFERROR(__xludf.DUMMYFUNCTION("SPLIT('Hoja 1'!E31, ""-"",TRUE,TRUE)"),"Valledupar")</f>
        <v>Valledupar</v>
      </c>
      <c r="B79" s="4" t="str">
        <f>IFERROR(__xludf.DUMMYFUNCTION("""COMPUTED_VALUE"""),"Montería")</f>
        <v>Montería</v>
      </c>
      <c r="C79" s="4">
        <f>'Hoja 1'!F31</f>
        <v>7</v>
      </c>
      <c r="D79" s="4">
        <f>'Hoja 1'!G31</f>
        <v>50800</v>
      </c>
    </row>
    <row r="80">
      <c r="A80" s="5" t="str">
        <f>IFERROR(__xludf.DUMMYFUNCTION("SPLIT('Hoja 1'!E32, ""-"",TRUE,TRUE)"),"Valledupar")</f>
        <v>Valledupar</v>
      </c>
      <c r="B80" s="4" t="str">
        <f>IFERROR(__xludf.DUMMYFUNCTION("""COMPUTED_VALUE"""),"Soledad")</f>
        <v>Soledad</v>
      </c>
      <c r="C80" s="4">
        <f>'Hoja 1'!F32</f>
        <v>5</v>
      </c>
      <c r="D80" s="4">
        <f>'Hoja 1'!G32</f>
        <v>48700</v>
      </c>
    </row>
    <row r="81">
      <c r="A81" s="5" t="str">
        <f>IFERROR(__xludf.DUMMYFUNCTION("SPLIT('Hoja 1'!E33, ""-"",TRUE,TRUE)"),"Valledupar")</f>
        <v>Valledupar</v>
      </c>
      <c r="B81" s="4" t="str">
        <f>IFERROR(__xludf.DUMMYFUNCTION("""COMPUTED_VALUE"""),"Cartagena")</f>
        <v>Cartagena</v>
      </c>
      <c r="C81" s="4">
        <f>'Hoja 1'!F33</f>
        <v>6</v>
      </c>
      <c r="D81" s="4">
        <f>'Hoja 1'!G33</f>
        <v>52400</v>
      </c>
    </row>
    <row r="82">
      <c r="A82" s="5" t="str">
        <f>IFERROR(__xludf.DUMMYFUNCTION("SPLIT('Hoja 1'!E34, ""-"",TRUE,TRUE)"),"Valledupar")</f>
        <v>Valledupar</v>
      </c>
      <c r="B82" s="4" t="str">
        <f>IFERROR(__xludf.DUMMYFUNCTION("""COMPUTED_VALUE"""),"Barranquilla")</f>
        <v>Barranquilla</v>
      </c>
      <c r="C82" s="4">
        <f>'Hoja 1'!F34</f>
        <v>6</v>
      </c>
      <c r="D82" s="4">
        <f>'Hoja 1'!G34</f>
        <v>56500</v>
      </c>
    </row>
    <row r="83">
      <c r="A83" s="5" t="str">
        <f>IFERROR(__xludf.DUMMYFUNCTION("SPLIT('Hoja 1'!E35, ""-"",TRUE,TRUE)"),"Valledupar")</f>
        <v>Valledupar</v>
      </c>
      <c r="B83" s="4" t="str">
        <f>IFERROR(__xludf.DUMMYFUNCTION("""COMPUTED_VALUE"""),"Medellín")</f>
        <v>Medellín</v>
      </c>
      <c r="C83" s="4">
        <f>'Hoja 1'!F35</f>
        <v>11</v>
      </c>
      <c r="D83" s="4">
        <f>'Hoja 1'!G35</f>
        <v>103000</v>
      </c>
    </row>
    <row r="84">
      <c r="A84" s="5" t="str">
        <f>IFERROR(__xludf.DUMMYFUNCTION("SPLIT('Hoja 1'!E36, ""-"",TRUE,TRUE)"),"Valledupar")</f>
        <v>Valledupar</v>
      </c>
      <c r="B84" s="4" t="str">
        <f>IFERROR(__xludf.DUMMYFUNCTION("""COMPUTED_VALUE"""),"Bucaramanga")</f>
        <v>Bucaramanga</v>
      </c>
      <c r="C84" s="4">
        <f>'Hoja 1'!F36</f>
        <v>6</v>
      </c>
      <c r="D84" s="4">
        <f>'Hoja 1'!G36</f>
        <v>51500</v>
      </c>
    </row>
    <row r="85">
      <c r="A85" s="5" t="str">
        <f>IFERROR(__xludf.DUMMYFUNCTION("SPLIT('Hoja 1'!E37, ""-"",TRUE,TRUE)"),"Valledupar")</f>
        <v>Valledupar</v>
      </c>
      <c r="B85" s="4" t="str">
        <f>IFERROR(__xludf.DUMMYFUNCTION("""COMPUTED_VALUE"""),"Cúcuta")</f>
        <v>Cúcuta</v>
      </c>
      <c r="C85" s="4">
        <f>'Hoja 1'!F37</f>
        <v>4</v>
      </c>
      <c r="D85" s="4">
        <f>'Hoja 1'!G37</f>
        <v>33100</v>
      </c>
    </row>
    <row r="86">
      <c r="A86" s="5" t="str">
        <f>IFERROR(__xludf.DUMMYFUNCTION("SPLIT('Hoja 1'!I31, ""-"",TRUE,TRUE)"),"Montería")</f>
        <v>Montería</v>
      </c>
      <c r="B86" s="4" t="str">
        <f>IFERROR(__xludf.DUMMYFUNCTION("""COMPUTED_VALUE"""),"Soledad")</f>
        <v>Soledad</v>
      </c>
      <c r="C86" s="4">
        <f>'Hoja 1'!J31</f>
        <v>6</v>
      </c>
      <c r="D86" s="4">
        <f>'Hoja 1'!K31</f>
        <v>40700</v>
      </c>
    </row>
    <row r="87">
      <c r="A87" s="5" t="str">
        <f>IFERROR(__xludf.DUMMYFUNCTION("SPLIT('Hoja 1'!I32, ""-"",TRUE,TRUE)"),"Montería")</f>
        <v>Montería</v>
      </c>
      <c r="B87" s="4" t="str">
        <f>IFERROR(__xludf.DUMMYFUNCTION("""COMPUTED_VALUE"""),"Cartagena")</f>
        <v>Cartagena</v>
      </c>
      <c r="C87" s="4">
        <f>'Hoja 1'!J32</f>
        <v>8</v>
      </c>
      <c r="D87" s="4">
        <f>'Hoja 1'!K32</f>
        <v>73500</v>
      </c>
    </row>
    <row r="88">
      <c r="A88" s="5" t="str">
        <f>IFERROR(__xludf.DUMMYFUNCTION("SPLIT('Hoja 1'!I33, ""-"",TRUE,TRUE)"),"Montería")</f>
        <v>Montería</v>
      </c>
      <c r="B88" s="4" t="str">
        <f>IFERROR(__xludf.DUMMYFUNCTION("""COMPUTED_VALUE"""),"Barranquilla")</f>
        <v>Barranquilla</v>
      </c>
      <c r="C88" s="4">
        <f>'Hoja 1'!J33</f>
        <v>7</v>
      </c>
      <c r="D88" s="4">
        <f>'Hoja 1'!K33</f>
        <v>48500</v>
      </c>
    </row>
    <row r="89">
      <c r="A89" s="5" t="str">
        <f>IFERROR(__xludf.DUMMYFUNCTION("SPLIT('Hoja 1'!I34, ""-"",TRUE,TRUE)"),"Montería")</f>
        <v>Montería</v>
      </c>
      <c r="B89" s="4" t="str">
        <f>IFERROR(__xludf.DUMMYFUNCTION("""COMPUTED_VALUE"""),"Medellín")</f>
        <v>Medellín</v>
      </c>
      <c r="C89" s="4">
        <f>'Hoja 1'!J34</f>
        <v>8</v>
      </c>
      <c r="D89" s="4">
        <f>'Hoja 1'!K34</f>
        <v>80200</v>
      </c>
    </row>
    <row r="90">
      <c r="A90" s="5" t="str">
        <f>IFERROR(__xludf.DUMMYFUNCTION("SPLIT('Hoja 1'!I35, ""-"",TRUE,TRUE)"),"Montería")</f>
        <v>Montería</v>
      </c>
      <c r="B90" s="4" t="str">
        <f>IFERROR(__xludf.DUMMYFUNCTION("""COMPUTED_VALUE"""),"Bucaramanga")</f>
        <v>Bucaramanga</v>
      </c>
      <c r="C90" s="4">
        <f>'Hoja 1'!J35</f>
        <v>7</v>
      </c>
      <c r="D90" s="4">
        <f>'Hoja 1'!K35</f>
        <v>50800</v>
      </c>
    </row>
    <row r="91">
      <c r="A91" s="5" t="str">
        <f>IFERROR(__xludf.DUMMYFUNCTION("SPLIT('Hoja 1'!I36, ""-"",TRUE,TRUE)"),"Montería")</f>
        <v>Montería</v>
      </c>
      <c r="B91" s="4" t="str">
        <f>IFERROR(__xludf.DUMMYFUNCTION("""COMPUTED_VALUE"""),"Cúcuta")</f>
        <v>Cúcuta</v>
      </c>
      <c r="C91" s="4">
        <f>'Hoja 1'!J36</f>
        <v>5</v>
      </c>
      <c r="D91" s="4">
        <f>'Hoja 1'!K36</f>
        <v>32400</v>
      </c>
    </row>
    <row r="92">
      <c r="A92" s="5" t="str">
        <f>IFERROR(__xludf.DUMMYFUNCTION("SPLIT('Hoja 1'!A41, ""-"",TRUE,TRUE)"),"Soledad")</f>
        <v>Soledad</v>
      </c>
      <c r="B92" s="4" t="str">
        <f>IFERROR(__xludf.DUMMYFUNCTION("""COMPUTED_VALUE"""),"Cartagena")</f>
        <v>Cartagena</v>
      </c>
      <c r="C92" s="4">
        <f>'Hoja 1'!B41</f>
        <v>3</v>
      </c>
      <c r="D92" s="4">
        <f>'Hoja 1'!C41</f>
        <v>24900</v>
      </c>
    </row>
    <row r="93">
      <c r="A93" s="5" t="str">
        <f>IFERROR(__xludf.DUMMYFUNCTION("SPLIT('Hoja 1'!A42, ""-"",TRUE,TRUE)"),"Soledad")</f>
        <v>Soledad</v>
      </c>
      <c r="B93" s="4" t="str">
        <f>IFERROR(__xludf.DUMMYFUNCTION("""COMPUTED_VALUE"""),"Barranquilla")</f>
        <v>Barranquilla</v>
      </c>
      <c r="C93" s="4">
        <f>'Hoja 1'!B42</f>
        <v>0</v>
      </c>
      <c r="D93" s="4">
        <f>'Hoja 1'!C42</f>
        <v>0</v>
      </c>
    </row>
    <row r="94">
      <c r="A94" s="5" t="str">
        <f>IFERROR(__xludf.DUMMYFUNCTION("SPLIT('Hoja 1'!A43, ""-"",TRUE,TRUE)"),"Soledad")</f>
        <v>Soledad</v>
      </c>
      <c r="B94" s="4" t="str">
        <f>IFERROR(__xludf.DUMMYFUNCTION("""COMPUTED_VALUE"""),"Medellín")</f>
        <v>Medellín</v>
      </c>
      <c r="C94" s="4">
        <f>'Hoja 1'!B43</f>
        <v>13</v>
      </c>
      <c r="D94" s="4">
        <f>'Hoja 1'!C43</f>
        <v>122100</v>
      </c>
    </row>
    <row r="95">
      <c r="A95" s="5" t="str">
        <f>IFERROR(__xludf.DUMMYFUNCTION("SPLIT('Hoja 1'!A44, ""-"",TRUE,TRUE)"),"Soledad")</f>
        <v>Soledad</v>
      </c>
      <c r="B95" s="4" t="str">
        <f>IFERROR(__xludf.DUMMYFUNCTION("""COMPUTED_VALUE"""),"Bucaramanga")</f>
        <v>Bucaramanga</v>
      </c>
      <c r="C95" s="4">
        <f>'Hoja 1'!B44</f>
        <v>9</v>
      </c>
      <c r="D95" s="4">
        <f>'Hoja 1'!C44</f>
        <v>85300</v>
      </c>
    </row>
    <row r="96">
      <c r="A96" s="5" t="str">
        <f>IFERROR(__xludf.DUMMYFUNCTION("SPLIT('Hoja 1'!A45, ""-"",TRUE,TRUE)"),"Soledad")</f>
        <v>Soledad</v>
      </c>
      <c r="B96" s="4" t="str">
        <f>IFERROR(__xludf.DUMMYFUNCTION("""COMPUTED_VALUE"""),"Cúcuta")</f>
        <v>Cúcuta</v>
      </c>
      <c r="C96" s="4">
        <f>'Hoja 1'!B45</f>
        <v>7</v>
      </c>
      <c r="D96" s="4">
        <f>'Hoja 1'!C45</f>
        <v>66900</v>
      </c>
    </row>
    <row r="97">
      <c r="A97" s="5" t="str">
        <f>IFERROR(__xludf.DUMMYFUNCTION("SPLIT('Hoja 1'!E41, ""-"",TRUE,TRUE)"),"Cartagena")</f>
        <v>Cartagena</v>
      </c>
      <c r="B97" s="4" t="str">
        <f>IFERROR(__xludf.DUMMYFUNCTION("""COMPUTED_VALUE"""),"Barranquilla")</f>
        <v>Barranquilla</v>
      </c>
      <c r="C97" s="4">
        <f>'Hoja 1'!F41</f>
        <v>3</v>
      </c>
      <c r="D97" s="4">
        <f>'Hoja 1'!G41</f>
        <v>24900</v>
      </c>
    </row>
    <row r="98">
      <c r="A98" s="5" t="str">
        <f>IFERROR(__xludf.DUMMYFUNCTION("SPLIT('Hoja 1'!E42, ""-"",TRUE,TRUE)"),"Cartagena")</f>
        <v>Cartagena</v>
      </c>
      <c r="B98" s="4" t="str">
        <f>IFERROR(__xludf.DUMMYFUNCTION("""COMPUTED_VALUE"""),"Medellín")</f>
        <v>Medellín</v>
      </c>
      <c r="C98" s="4">
        <f>'Hoja 1'!F42</f>
        <v>28</v>
      </c>
      <c r="D98" s="4">
        <f>'Hoja 1'!G42</f>
        <v>272300</v>
      </c>
    </row>
    <row r="99">
      <c r="A99" s="5" t="str">
        <f>IFERROR(__xludf.DUMMYFUNCTION("SPLIT('Hoja 1'!E43, ""-"",TRUE,TRUE)"),"Cartagena")</f>
        <v>Cartagena</v>
      </c>
      <c r="B99" s="4" t="str">
        <f>IFERROR(__xludf.DUMMYFUNCTION("""COMPUTED_VALUE"""),"Bucaramanga")</f>
        <v>Bucaramanga</v>
      </c>
      <c r="C99" s="4">
        <f>'Hoja 1'!F43</f>
        <v>8</v>
      </c>
      <c r="D99" s="4">
        <f>'Hoja 1'!G43</f>
        <v>70600</v>
      </c>
    </row>
    <row r="100">
      <c r="A100" s="5" t="str">
        <f>IFERROR(__xludf.DUMMYFUNCTION("SPLIT('Hoja 1'!E44, ""-"",TRUE,TRUE)"),"Cartagena")</f>
        <v>Cartagena</v>
      </c>
      <c r="B100" s="4" t="str">
        <f>IFERROR(__xludf.DUMMYFUNCTION("""COMPUTED_VALUE"""),"Cúcuta")</f>
        <v>Cúcuta</v>
      </c>
      <c r="C100" s="4">
        <f>'Hoja 1'!F44</f>
        <v>6</v>
      </c>
      <c r="D100" s="4">
        <f>'Hoja 1'!G44</f>
        <v>46700</v>
      </c>
    </row>
    <row r="101">
      <c r="A101" s="5" t="str">
        <f>IFERROR(__xludf.DUMMYFUNCTION("SPLIT('Hoja 1'!I41, ""-"",TRUE,TRUE)"),"Barranquilla")</f>
        <v>Barranquilla</v>
      </c>
      <c r="B101" s="4" t="str">
        <f>IFERROR(__xludf.DUMMYFUNCTION("""COMPUTED_VALUE"""),"Medellín")</f>
        <v>Medellín</v>
      </c>
      <c r="C101" s="4">
        <f>'Hoja 1'!J41</f>
        <v>13</v>
      </c>
      <c r="D101" s="4">
        <f>'Hoja 1'!K41</f>
        <v>122100</v>
      </c>
    </row>
    <row r="102">
      <c r="A102" s="5" t="str">
        <f>IFERROR(__xludf.DUMMYFUNCTION("SPLIT('Hoja 1'!I42, ""-"",TRUE,TRUE)"),"Barranquilla")</f>
        <v>Barranquilla</v>
      </c>
      <c r="B102" s="4" t="str">
        <f>IFERROR(__xludf.DUMMYFUNCTION("""COMPUTED_VALUE"""),"Bucaramanga")</f>
        <v>Bucaramanga</v>
      </c>
      <c r="C102" s="4">
        <f>'Hoja 1'!J42</f>
        <v>28</v>
      </c>
      <c r="D102" s="4">
        <f>'Hoja 1'!K42</f>
        <v>287100</v>
      </c>
    </row>
    <row r="103">
      <c r="A103" s="5" t="str">
        <f>IFERROR(__xludf.DUMMYFUNCTION("SPLIT('Hoja 1'!I43, ""-"",TRUE,TRUE)"),"Barranquilla")</f>
        <v>Barranquilla</v>
      </c>
      <c r="B103" s="4" t="str">
        <f>IFERROR(__xludf.DUMMYFUNCTION("""COMPUTED_VALUE"""),"Cúcuta")</f>
        <v>Cúcuta</v>
      </c>
      <c r="C103" s="4">
        <f>'Hoja 1'!J43</f>
        <v>8</v>
      </c>
      <c r="D103" s="4">
        <f>'Hoja 1'!K43</f>
        <v>74700</v>
      </c>
    </row>
    <row r="104">
      <c r="A104" s="5" t="str">
        <f>IFERROR(__xludf.DUMMYFUNCTION("SPLIT('Hoja 1'!A48, ""-"",TRUE,TRUE)"),"Medellín")</f>
        <v>Medellín</v>
      </c>
      <c r="B104" s="4" t="str">
        <f>IFERROR(__xludf.DUMMYFUNCTION("""COMPUTED_VALUE"""),"Bucaramanga")</f>
        <v>Bucaramanga</v>
      </c>
      <c r="C104" s="4">
        <f>'Hoja 1'!B48</f>
        <v>8</v>
      </c>
      <c r="D104" s="4">
        <f>'Hoja 1'!C48</f>
        <v>73600</v>
      </c>
    </row>
    <row r="105">
      <c r="A105" s="5" t="str">
        <f>IFERROR(__xludf.DUMMYFUNCTION("SPLIT('Hoja 1'!A49, ""-"",TRUE,TRUE)"),"Medellín")</f>
        <v>Medellín</v>
      </c>
      <c r="B105" s="4" t="str">
        <f>IFERROR(__xludf.DUMMYFUNCTION("""COMPUTED_VALUE"""),"Cúcuta")</f>
        <v>Cúcuta</v>
      </c>
      <c r="C105" s="4">
        <f>'Hoja 1'!B49</f>
        <v>11</v>
      </c>
      <c r="D105" s="4">
        <f>'Hoja 1'!C49</f>
        <v>90900</v>
      </c>
    </row>
    <row r="106">
      <c r="A106" s="5" t="str">
        <f>IFERROR(__xludf.DUMMYFUNCTION("SPLIT('Hoja 1'!E48, ""-"",TRUE,TRUE)"),"Bucaramanga")</f>
        <v>Bucaramanga</v>
      </c>
      <c r="B106" s="4" t="str">
        <f>IFERROR(__xludf.DUMMYFUNCTION("""COMPUTED_VALUE"""),"Cúcuta")</f>
        <v>Cúcuta</v>
      </c>
      <c r="C106" s="4">
        <f>'Hoja 1'!F48</f>
        <v>3</v>
      </c>
      <c r="D106" s="4">
        <f>'Hoja 1'!G48</f>
        <v>17300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29.63"/>
  </cols>
  <sheetData>
    <row r="1">
      <c r="A1" s="3" t="s">
        <v>108</v>
      </c>
      <c r="B1" s="3" t="s">
        <v>109</v>
      </c>
      <c r="C1" s="3" t="s">
        <v>110</v>
      </c>
      <c r="D1" s="3" t="s">
        <v>111</v>
      </c>
    </row>
    <row r="2">
      <c r="A2" s="2" t="s">
        <v>112</v>
      </c>
      <c r="B2" s="2" t="s">
        <v>113</v>
      </c>
      <c r="C2" s="4">
        <v>6.0</v>
      </c>
      <c r="D2" s="4">
        <v>46000.0</v>
      </c>
    </row>
    <row r="3">
      <c r="A3" s="2" t="s">
        <v>112</v>
      </c>
      <c r="B3" s="2" t="s">
        <v>114</v>
      </c>
      <c r="C3" s="4">
        <v>3.0</v>
      </c>
      <c r="D3" s="4">
        <v>27200.0</v>
      </c>
    </row>
    <row r="4">
      <c r="A4" s="2" t="s">
        <v>112</v>
      </c>
      <c r="B4" s="2" t="s">
        <v>115</v>
      </c>
      <c r="C4" s="4">
        <v>10.0</v>
      </c>
      <c r="D4" s="4">
        <v>99600.0</v>
      </c>
    </row>
    <row r="5">
      <c r="A5" s="2" t="s">
        <v>112</v>
      </c>
      <c r="B5" s="2" t="s">
        <v>116</v>
      </c>
      <c r="C5" s="4">
        <v>5.0</v>
      </c>
      <c r="D5" s="4">
        <v>49600.0</v>
      </c>
    </row>
    <row r="6">
      <c r="A6" s="2" t="s">
        <v>112</v>
      </c>
      <c r="B6" s="2" t="s">
        <v>117</v>
      </c>
      <c r="C6" s="4">
        <v>5.0</v>
      </c>
      <c r="D6" s="4">
        <v>47900.0</v>
      </c>
    </row>
    <row r="7">
      <c r="A7" s="2" t="s">
        <v>112</v>
      </c>
      <c r="B7" s="2" t="s">
        <v>118</v>
      </c>
      <c r="C7" s="4">
        <v>7.0</v>
      </c>
      <c r="D7" s="4">
        <v>75700.0</v>
      </c>
    </row>
    <row r="8">
      <c r="A8" s="2" t="s">
        <v>112</v>
      </c>
      <c r="B8" s="2" t="s">
        <v>119</v>
      </c>
      <c r="C8" s="4">
        <v>16.0</v>
      </c>
      <c r="D8" s="4">
        <v>160000.0</v>
      </c>
    </row>
    <row r="9">
      <c r="A9" s="2" t="s">
        <v>112</v>
      </c>
      <c r="B9" s="2" t="s">
        <v>120</v>
      </c>
      <c r="C9" s="4">
        <v>18.0</v>
      </c>
      <c r="D9" s="4">
        <v>182300.0</v>
      </c>
    </row>
    <row r="10">
      <c r="A10" s="2" t="s">
        <v>112</v>
      </c>
      <c r="B10" s="2" t="s">
        <v>121</v>
      </c>
      <c r="C10" s="4">
        <v>23.0</v>
      </c>
      <c r="D10" s="4">
        <v>224200.0</v>
      </c>
    </row>
    <row r="11">
      <c r="A11" s="2" t="s">
        <v>112</v>
      </c>
      <c r="B11" s="2" t="s">
        <v>122</v>
      </c>
      <c r="C11" s="4">
        <v>21.0</v>
      </c>
      <c r="D11" s="4">
        <v>203500.0</v>
      </c>
    </row>
    <row r="12">
      <c r="A12" s="2" t="s">
        <v>112</v>
      </c>
      <c r="B12" s="2" t="s">
        <v>123</v>
      </c>
      <c r="C12" s="4">
        <v>18.0</v>
      </c>
      <c r="D12" s="4">
        <v>175900.0</v>
      </c>
    </row>
    <row r="13">
      <c r="A13" s="2" t="s">
        <v>112</v>
      </c>
      <c r="B13" s="2" t="s">
        <v>124</v>
      </c>
      <c r="C13" s="4">
        <v>9.0</v>
      </c>
      <c r="D13" s="4">
        <v>93000.0</v>
      </c>
    </row>
    <row r="14">
      <c r="A14" s="2" t="s">
        <v>112</v>
      </c>
      <c r="B14" s="2" t="s">
        <v>125</v>
      </c>
      <c r="C14" s="4">
        <v>13.0</v>
      </c>
      <c r="D14" s="4">
        <v>122800.0</v>
      </c>
    </row>
    <row r="15">
      <c r="A15" s="2" t="s">
        <v>112</v>
      </c>
      <c r="B15" s="2" t="s">
        <v>126</v>
      </c>
      <c r="C15" s="4">
        <v>16.0</v>
      </c>
      <c r="D15" s="4">
        <v>140100.0</v>
      </c>
    </row>
    <row r="16">
      <c r="A16" s="2" t="s">
        <v>113</v>
      </c>
      <c r="B16" s="2" t="s">
        <v>114</v>
      </c>
      <c r="C16" s="4">
        <v>7.0</v>
      </c>
      <c r="D16" s="4">
        <v>55900.0</v>
      </c>
    </row>
    <row r="17">
      <c r="A17" s="2" t="s">
        <v>113</v>
      </c>
      <c r="B17" s="2" t="s">
        <v>115</v>
      </c>
      <c r="C17" s="4">
        <v>14.0</v>
      </c>
      <c r="D17" s="4">
        <v>128000.0</v>
      </c>
    </row>
    <row r="18">
      <c r="A18" s="2" t="s">
        <v>113</v>
      </c>
      <c r="B18" s="2" t="s">
        <v>116</v>
      </c>
      <c r="C18" s="4">
        <v>9.0</v>
      </c>
      <c r="D18" s="4">
        <v>77000.0</v>
      </c>
    </row>
    <row r="19">
      <c r="A19" s="2" t="s">
        <v>113</v>
      </c>
      <c r="B19" s="2" t="s">
        <v>117</v>
      </c>
      <c r="C19" s="4">
        <v>9.0</v>
      </c>
      <c r="D19" s="4">
        <v>76300.0</v>
      </c>
    </row>
    <row r="20">
      <c r="A20" s="2" t="s">
        <v>113</v>
      </c>
      <c r="B20" s="2" t="s">
        <v>118</v>
      </c>
      <c r="C20" s="4">
        <v>12.0</v>
      </c>
      <c r="D20" s="4">
        <v>111600.0</v>
      </c>
    </row>
    <row r="21">
      <c r="A21" s="2" t="s">
        <v>113</v>
      </c>
      <c r="B21" s="2" t="s">
        <v>119</v>
      </c>
      <c r="C21" s="4">
        <v>19.0</v>
      </c>
      <c r="D21" s="4">
        <v>167200.0</v>
      </c>
    </row>
    <row r="22">
      <c r="A22" s="2" t="s">
        <v>113</v>
      </c>
      <c r="B22" s="2" t="s">
        <v>120</v>
      </c>
      <c r="C22" s="4">
        <v>22.0</v>
      </c>
      <c r="D22" s="4">
        <v>209800.0</v>
      </c>
    </row>
    <row r="23">
      <c r="A23" s="2" t="s">
        <v>113</v>
      </c>
      <c r="B23" s="2" t="s">
        <v>121</v>
      </c>
      <c r="C23" s="4">
        <v>25.0</v>
      </c>
      <c r="D23" s="4">
        <v>231600.0</v>
      </c>
    </row>
    <row r="24">
      <c r="A24" s="2" t="s">
        <v>113</v>
      </c>
      <c r="B24" s="2" t="s">
        <v>122</v>
      </c>
      <c r="C24" s="4">
        <v>26.0</v>
      </c>
      <c r="D24" s="4">
        <v>243200.0</v>
      </c>
    </row>
    <row r="25">
      <c r="A25" s="2" t="s">
        <v>113</v>
      </c>
      <c r="B25" s="2" t="s">
        <v>123</v>
      </c>
      <c r="C25" s="4">
        <v>23.0</v>
      </c>
      <c r="D25" s="4">
        <v>213400.0</v>
      </c>
    </row>
    <row r="26">
      <c r="A26" s="2" t="s">
        <v>113</v>
      </c>
      <c r="B26" s="2" t="s">
        <v>124</v>
      </c>
      <c r="C26" s="4">
        <v>14.0</v>
      </c>
      <c r="D26" s="4">
        <v>130500.0</v>
      </c>
    </row>
    <row r="27">
      <c r="A27" s="2" t="s">
        <v>113</v>
      </c>
      <c r="B27" s="2" t="s">
        <v>125</v>
      </c>
      <c r="C27" s="4">
        <v>17.0</v>
      </c>
      <c r="D27" s="4">
        <v>151200.0</v>
      </c>
    </row>
    <row r="28">
      <c r="A28" s="2" t="s">
        <v>113</v>
      </c>
      <c r="B28" s="2" t="s">
        <v>126</v>
      </c>
      <c r="C28" s="4">
        <v>19.0</v>
      </c>
      <c r="D28" s="4">
        <v>159600.0</v>
      </c>
    </row>
    <row r="29">
      <c r="A29" s="2" t="s">
        <v>114</v>
      </c>
      <c r="B29" s="2" t="s">
        <v>115</v>
      </c>
      <c r="C29" s="4">
        <v>14.0</v>
      </c>
      <c r="D29" s="4">
        <v>144200.0</v>
      </c>
    </row>
    <row r="30">
      <c r="A30" s="2" t="s">
        <v>114</v>
      </c>
      <c r="B30" s="2" t="s">
        <v>116</v>
      </c>
      <c r="C30" s="4">
        <v>2.0</v>
      </c>
      <c r="D30" s="4">
        <v>22100.0</v>
      </c>
    </row>
    <row r="31">
      <c r="A31" s="2" t="s">
        <v>114</v>
      </c>
      <c r="B31" s="2" t="s">
        <v>117</v>
      </c>
      <c r="C31" s="4">
        <v>4.0</v>
      </c>
      <c r="D31" s="4">
        <v>40800.0</v>
      </c>
    </row>
    <row r="32">
      <c r="A32" s="2" t="s">
        <v>114</v>
      </c>
      <c r="B32" s="2" t="s">
        <v>118</v>
      </c>
      <c r="C32" s="4">
        <v>5.0</v>
      </c>
      <c r="D32" s="4">
        <v>57300.0</v>
      </c>
    </row>
    <row r="33">
      <c r="A33" s="2" t="s">
        <v>114</v>
      </c>
      <c r="B33" s="2" t="s">
        <v>119</v>
      </c>
      <c r="C33" s="4">
        <v>14.0</v>
      </c>
      <c r="D33" s="4">
        <v>141600.0</v>
      </c>
    </row>
    <row r="34">
      <c r="A34" s="2" t="s">
        <v>114</v>
      </c>
      <c r="B34" s="2" t="s">
        <v>120</v>
      </c>
      <c r="C34" s="4">
        <v>14.0</v>
      </c>
      <c r="D34" s="4">
        <v>142800.0</v>
      </c>
    </row>
    <row r="35">
      <c r="A35" s="2" t="s">
        <v>114</v>
      </c>
      <c r="B35" s="2" t="s">
        <v>121</v>
      </c>
      <c r="C35" s="4">
        <v>19.0</v>
      </c>
      <c r="D35" s="4">
        <v>187800.0</v>
      </c>
    </row>
    <row r="36">
      <c r="A36" s="2" t="s">
        <v>114</v>
      </c>
      <c r="B36" s="2" t="s">
        <v>122</v>
      </c>
      <c r="C36" s="4">
        <v>20.0</v>
      </c>
      <c r="D36" s="4">
        <v>204200.0</v>
      </c>
    </row>
    <row r="37">
      <c r="A37" s="2" t="s">
        <v>114</v>
      </c>
      <c r="B37" s="2" t="s">
        <v>123</v>
      </c>
      <c r="C37" s="4">
        <v>36.0</v>
      </c>
      <c r="D37" s="4">
        <v>267800.0</v>
      </c>
    </row>
    <row r="38">
      <c r="A38" s="2" t="s">
        <v>114</v>
      </c>
      <c r="B38" s="2" t="s">
        <v>124</v>
      </c>
      <c r="C38" s="4">
        <v>7.0</v>
      </c>
      <c r="D38" s="4">
        <v>74600.0</v>
      </c>
    </row>
    <row r="39">
      <c r="A39" s="2" t="s">
        <v>114</v>
      </c>
      <c r="B39" s="2" t="s">
        <v>125</v>
      </c>
      <c r="C39" s="4">
        <v>33.0</v>
      </c>
      <c r="D39" s="4">
        <v>270700.0</v>
      </c>
    </row>
    <row r="40">
      <c r="A40" s="2" t="s">
        <v>114</v>
      </c>
      <c r="B40" s="2" t="s">
        <v>126</v>
      </c>
      <c r="C40" s="4">
        <v>14.0</v>
      </c>
      <c r="D40" s="4">
        <v>129500.0</v>
      </c>
    </row>
    <row r="41">
      <c r="A41" s="2" t="s">
        <v>115</v>
      </c>
      <c r="B41" s="2" t="s">
        <v>116</v>
      </c>
      <c r="C41" s="4">
        <v>8.0</v>
      </c>
      <c r="D41" s="4">
        <v>82800.0</v>
      </c>
    </row>
    <row r="42">
      <c r="A42" s="2" t="s">
        <v>115</v>
      </c>
      <c r="B42" s="2" t="s">
        <v>117</v>
      </c>
      <c r="C42" s="4">
        <v>5.0</v>
      </c>
      <c r="D42" s="4">
        <v>51700.0</v>
      </c>
    </row>
    <row r="43">
      <c r="A43" s="2" t="s">
        <v>115</v>
      </c>
      <c r="B43" s="2" t="s">
        <v>118</v>
      </c>
      <c r="C43" s="4">
        <v>4.0</v>
      </c>
      <c r="D43" s="4">
        <v>40800.0</v>
      </c>
    </row>
    <row r="44">
      <c r="A44" s="2" t="s">
        <v>115</v>
      </c>
      <c r="B44" s="2" t="s">
        <v>119</v>
      </c>
      <c r="C44" s="4">
        <v>10.0</v>
      </c>
      <c r="D44" s="4">
        <v>101900.0</v>
      </c>
    </row>
    <row r="45">
      <c r="A45" s="2" t="s">
        <v>115</v>
      </c>
      <c r="B45" s="2" t="s">
        <v>120</v>
      </c>
      <c r="C45" s="4">
        <v>13.0</v>
      </c>
      <c r="D45" s="4">
        <v>148100.0</v>
      </c>
    </row>
    <row r="46">
      <c r="A46" s="2" t="s">
        <v>115</v>
      </c>
      <c r="B46" s="2" t="s">
        <v>121</v>
      </c>
      <c r="C46" s="4">
        <v>12.0</v>
      </c>
      <c r="D46" s="4">
        <v>121200.0</v>
      </c>
    </row>
    <row r="47">
      <c r="A47" s="2" t="s">
        <v>115</v>
      </c>
      <c r="B47" s="2" t="s">
        <v>122</v>
      </c>
      <c r="C47" s="4">
        <v>12.0</v>
      </c>
      <c r="D47" s="4">
        <v>121200.0</v>
      </c>
    </row>
    <row r="48">
      <c r="A48" s="2" t="s">
        <v>115</v>
      </c>
      <c r="B48" s="2" t="s">
        <v>123</v>
      </c>
      <c r="C48" s="4">
        <v>13.0</v>
      </c>
      <c r="D48" s="4">
        <v>134700.0</v>
      </c>
    </row>
    <row r="49">
      <c r="A49" s="2" t="s">
        <v>115</v>
      </c>
      <c r="B49" s="2" t="s">
        <v>124</v>
      </c>
      <c r="C49" s="4">
        <v>7.0</v>
      </c>
      <c r="D49" s="4">
        <v>89700.0</v>
      </c>
    </row>
    <row r="50">
      <c r="A50" s="2" t="s">
        <v>115</v>
      </c>
      <c r="B50" s="2" t="s">
        <v>125</v>
      </c>
      <c r="C50" s="4">
        <v>8.0</v>
      </c>
      <c r="D50" s="4">
        <v>60400.0</v>
      </c>
    </row>
    <row r="51">
      <c r="A51" s="2" t="s">
        <v>115</v>
      </c>
      <c r="B51" s="2" t="s">
        <v>126</v>
      </c>
      <c r="C51" s="4">
        <v>7.0</v>
      </c>
      <c r="D51" s="4">
        <v>42700.0</v>
      </c>
    </row>
    <row r="52">
      <c r="A52" s="2" t="s">
        <v>116</v>
      </c>
      <c r="B52" s="2" t="s">
        <v>117</v>
      </c>
      <c r="C52" s="4">
        <v>1.0</v>
      </c>
      <c r="D52" s="4">
        <v>14500.0</v>
      </c>
    </row>
    <row r="53">
      <c r="A53" s="2" t="s">
        <v>116</v>
      </c>
      <c r="B53" s="2" t="s">
        <v>118</v>
      </c>
      <c r="C53" s="4">
        <v>3.0</v>
      </c>
      <c r="D53" s="4">
        <v>35200.0</v>
      </c>
    </row>
    <row r="54">
      <c r="A54" s="2" t="s">
        <v>116</v>
      </c>
      <c r="B54" s="2" t="s">
        <v>119</v>
      </c>
      <c r="C54" s="4">
        <v>11.0</v>
      </c>
      <c r="D54" s="4">
        <v>107400.0</v>
      </c>
    </row>
    <row r="55">
      <c r="A55" s="2" t="s">
        <v>116</v>
      </c>
      <c r="B55" s="2" t="s">
        <v>120</v>
      </c>
      <c r="C55" s="4">
        <v>13.0</v>
      </c>
      <c r="D55" s="4">
        <v>131800.0</v>
      </c>
    </row>
    <row r="56">
      <c r="A56" s="2" t="s">
        <v>116</v>
      </c>
      <c r="B56" s="2" t="s">
        <v>121</v>
      </c>
      <c r="C56" s="4">
        <v>17.0</v>
      </c>
      <c r="D56" s="4">
        <v>162500.0</v>
      </c>
    </row>
    <row r="57">
      <c r="A57" s="2" t="s">
        <v>116</v>
      </c>
      <c r="B57" s="2" t="s">
        <v>122</v>
      </c>
      <c r="C57" s="4">
        <v>18.0</v>
      </c>
      <c r="D57" s="4">
        <v>177900.0</v>
      </c>
    </row>
    <row r="58">
      <c r="A58" s="2" t="s">
        <v>116</v>
      </c>
      <c r="B58" s="2" t="s">
        <v>123</v>
      </c>
      <c r="C58" s="4">
        <v>16.0</v>
      </c>
      <c r="D58" s="4">
        <v>161100.0</v>
      </c>
    </row>
    <row r="59">
      <c r="A59" s="2" t="s">
        <v>116</v>
      </c>
      <c r="B59" s="2" t="s">
        <v>124</v>
      </c>
      <c r="C59" s="4">
        <v>5.0</v>
      </c>
      <c r="D59" s="4">
        <v>52500.0</v>
      </c>
    </row>
    <row r="60">
      <c r="A60" s="2" t="s">
        <v>116</v>
      </c>
      <c r="B60" s="2" t="s">
        <v>125</v>
      </c>
      <c r="C60" s="4">
        <v>8.0</v>
      </c>
      <c r="D60" s="4">
        <v>78000.0</v>
      </c>
    </row>
    <row r="61">
      <c r="A61" s="2" t="s">
        <v>116</v>
      </c>
      <c r="B61" s="2" t="s">
        <v>126</v>
      </c>
      <c r="C61" s="4">
        <v>11.0</v>
      </c>
      <c r="D61" s="4">
        <v>95300.0</v>
      </c>
    </row>
    <row r="62">
      <c r="A62" s="2" t="s">
        <v>117</v>
      </c>
      <c r="B62" s="2" t="s">
        <v>118</v>
      </c>
      <c r="C62" s="4">
        <v>4.0</v>
      </c>
      <c r="D62" s="4">
        <v>49700.0</v>
      </c>
    </row>
    <row r="63">
      <c r="A63" s="2" t="s">
        <v>117</v>
      </c>
      <c r="B63" s="2" t="s">
        <v>119</v>
      </c>
      <c r="C63" s="4">
        <v>11.0</v>
      </c>
      <c r="D63" s="4">
        <v>104300.0</v>
      </c>
    </row>
    <row r="64">
      <c r="A64" s="2" t="s">
        <v>117</v>
      </c>
      <c r="B64" s="2" t="s">
        <v>120</v>
      </c>
      <c r="C64" s="4">
        <v>14.0</v>
      </c>
      <c r="D64" s="4">
        <v>146300.0</v>
      </c>
    </row>
    <row r="65">
      <c r="A65" s="2" t="s">
        <v>117</v>
      </c>
      <c r="B65" s="2" t="s">
        <v>121</v>
      </c>
      <c r="C65" s="4">
        <v>14.0</v>
      </c>
      <c r="D65" s="4">
        <v>138100.0</v>
      </c>
    </row>
    <row r="66">
      <c r="A66" s="2" t="s">
        <v>117</v>
      </c>
      <c r="B66" s="2" t="s">
        <v>122</v>
      </c>
      <c r="C66" s="4">
        <v>17.0</v>
      </c>
      <c r="D66" s="4">
        <v>165200.0</v>
      </c>
    </row>
    <row r="67">
      <c r="A67" s="2" t="s">
        <v>117</v>
      </c>
      <c r="B67" s="2" t="s">
        <v>123</v>
      </c>
      <c r="C67" s="4">
        <v>15.0</v>
      </c>
      <c r="D67" s="4">
        <v>145900.0</v>
      </c>
    </row>
    <row r="68">
      <c r="A68" s="2" t="s">
        <v>117</v>
      </c>
      <c r="B68" s="2" t="s">
        <v>124</v>
      </c>
      <c r="C68" s="4">
        <v>6.0</v>
      </c>
      <c r="D68" s="4">
        <v>67000.0</v>
      </c>
    </row>
    <row r="69">
      <c r="A69" s="2" t="s">
        <v>117</v>
      </c>
      <c r="B69" s="2" t="s">
        <v>125</v>
      </c>
      <c r="C69" s="4">
        <v>8.0</v>
      </c>
      <c r="D69" s="4">
        <v>74900.0</v>
      </c>
    </row>
    <row r="70">
      <c r="A70" s="2" t="s">
        <v>117</v>
      </c>
      <c r="B70" s="2" t="s">
        <v>126</v>
      </c>
      <c r="C70" s="4">
        <v>11.0</v>
      </c>
      <c r="D70" s="4">
        <v>92200.0</v>
      </c>
    </row>
    <row r="71">
      <c r="A71" s="2" t="s">
        <v>118</v>
      </c>
      <c r="B71" s="2" t="s">
        <v>119</v>
      </c>
      <c r="C71" s="4">
        <v>9.0</v>
      </c>
      <c r="D71" s="4">
        <v>84300.0</v>
      </c>
    </row>
    <row r="72">
      <c r="A72" s="2" t="s">
        <v>118</v>
      </c>
      <c r="B72" s="2" t="s">
        <v>120</v>
      </c>
      <c r="C72" s="4">
        <v>12.0</v>
      </c>
      <c r="D72" s="4">
        <v>119700.0</v>
      </c>
    </row>
    <row r="73">
      <c r="A73" s="2" t="s">
        <v>118</v>
      </c>
      <c r="B73" s="2" t="s">
        <v>121</v>
      </c>
      <c r="C73" s="4">
        <v>16.0</v>
      </c>
      <c r="D73" s="4">
        <v>150400.0</v>
      </c>
    </row>
    <row r="74">
      <c r="A74" s="2" t="s">
        <v>118</v>
      </c>
      <c r="B74" s="2" t="s">
        <v>122</v>
      </c>
      <c r="C74" s="4">
        <v>16.0</v>
      </c>
      <c r="D74" s="4">
        <v>157900.0</v>
      </c>
    </row>
    <row r="75">
      <c r="A75" s="2" t="s">
        <v>118</v>
      </c>
      <c r="B75" s="2" t="s">
        <v>123</v>
      </c>
      <c r="C75" s="4">
        <v>13.0</v>
      </c>
      <c r="D75" s="4">
        <v>125900.0</v>
      </c>
    </row>
    <row r="76">
      <c r="A76" s="2" t="s">
        <v>118</v>
      </c>
      <c r="B76" s="2" t="s">
        <v>124</v>
      </c>
      <c r="C76" s="4">
        <v>3.0</v>
      </c>
      <c r="D76" s="4">
        <v>28300.0</v>
      </c>
    </row>
    <row r="77">
      <c r="A77" s="2" t="s">
        <v>118</v>
      </c>
      <c r="B77" s="2" t="s">
        <v>125</v>
      </c>
      <c r="C77" s="4">
        <v>6.0</v>
      </c>
      <c r="D77" s="4">
        <v>54900.0</v>
      </c>
    </row>
    <row r="78">
      <c r="A78" s="2" t="s">
        <v>118</v>
      </c>
      <c r="B78" s="2" t="s">
        <v>126</v>
      </c>
      <c r="C78" s="4">
        <v>9.0</v>
      </c>
      <c r="D78" s="4">
        <v>72200.0</v>
      </c>
    </row>
    <row r="79">
      <c r="A79" s="2" t="s">
        <v>119</v>
      </c>
      <c r="B79" s="2" t="s">
        <v>120</v>
      </c>
      <c r="C79" s="4">
        <v>7.0</v>
      </c>
      <c r="D79" s="4">
        <v>50800.0</v>
      </c>
    </row>
    <row r="80">
      <c r="A80" s="2" t="s">
        <v>119</v>
      </c>
      <c r="B80" s="2" t="s">
        <v>121</v>
      </c>
      <c r="C80" s="4">
        <v>5.0</v>
      </c>
      <c r="D80" s="4">
        <v>48700.0</v>
      </c>
    </row>
    <row r="81">
      <c r="A81" s="2" t="s">
        <v>119</v>
      </c>
      <c r="B81" s="2" t="s">
        <v>122</v>
      </c>
      <c r="C81" s="4">
        <v>6.0</v>
      </c>
      <c r="D81" s="4">
        <v>52400.0</v>
      </c>
    </row>
    <row r="82">
      <c r="A82" s="2" t="s">
        <v>119</v>
      </c>
      <c r="B82" s="2" t="s">
        <v>123</v>
      </c>
      <c r="C82" s="4">
        <v>6.0</v>
      </c>
      <c r="D82" s="4">
        <v>56500.0</v>
      </c>
    </row>
    <row r="83">
      <c r="A83" s="2" t="s">
        <v>119</v>
      </c>
      <c r="B83" s="2" t="s">
        <v>124</v>
      </c>
      <c r="C83" s="4">
        <v>11.0</v>
      </c>
      <c r="D83" s="4">
        <v>103000.0</v>
      </c>
    </row>
    <row r="84">
      <c r="A84" s="2" t="s">
        <v>119</v>
      </c>
      <c r="B84" s="2" t="s">
        <v>125</v>
      </c>
      <c r="C84" s="4">
        <v>6.0</v>
      </c>
      <c r="D84" s="4">
        <v>51500.0</v>
      </c>
    </row>
    <row r="85">
      <c r="A85" s="2" t="s">
        <v>119</v>
      </c>
      <c r="B85" s="2" t="s">
        <v>126</v>
      </c>
      <c r="C85" s="4">
        <v>4.0</v>
      </c>
      <c r="D85" s="4">
        <v>33100.0</v>
      </c>
    </row>
    <row r="86">
      <c r="A86" s="2" t="s">
        <v>120</v>
      </c>
      <c r="B86" s="2" t="s">
        <v>121</v>
      </c>
      <c r="C86" s="4">
        <v>6.0</v>
      </c>
      <c r="D86" s="4">
        <v>40700.0</v>
      </c>
    </row>
    <row r="87">
      <c r="A87" s="2" t="s">
        <v>120</v>
      </c>
      <c r="B87" s="2" t="s">
        <v>122</v>
      </c>
      <c r="C87" s="4">
        <v>8.0</v>
      </c>
      <c r="D87" s="4">
        <v>73500.0</v>
      </c>
    </row>
    <row r="88">
      <c r="A88" s="2" t="s">
        <v>120</v>
      </c>
      <c r="B88" s="2" t="s">
        <v>123</v>
      </c>
      <c r="C88" s="4">
        <v>7.0</v>
      </c>
      <c r="D88" s="4">
        <v>48500.0</v>
      </c>
    </row>
    <row r="89">
      <c r="A89" s="2" t="s">
        <v>120</v>
      </c>
      <c r="B89" s="2" t="s">
        <v>124</v>
      </c>
      <c r="C89" s="4">
        <v>8.0</v>
      </c>
      <c r="D89" s="4">
        <v>80200.0</v>
      </c>
    </row>
    <row r="90">
      <c r="A90" s="2" t="s">
        <v>120</v>
      </c>
      <c r="B90" s="2" t="s">
        <v>125</v>
      </c>
      <c r="C90" s="4">
        <v>7.0</v>
      </c>
      <c r="D90" s="4">
        <v>50800.0</v>
      </c>
    </row>
    <row r="91">
      <c r="A91" s="2" t="s">
        <v>120</v>
      </c>
      <c r="B91" s="2" t="s">
        <v>126</v>
      </c>
      <c r="C91" s="4">
        <v>5.0</v>
      </c>
      <c r="D91" s="4">
        <v>32400.0</v>
      </c>
    </row>
    <row r="92">
      <c r="A92" s="2" t="s">
        <v>121</v>
      </c>
      <c r="B92" s="2" t="s">
        <v>122</v>
      </c>
      <c r="C92" s="4">
        <v>3.0</v>
      </c>
      <c r="D92" s="4">
        <v>24900.0</v>
      </c>
    </row>
    <row r="93">
      <c r="A93" s="2" t="s">
        <v>121</v>
      </c>
      <c r="B93" s="2" t="s">
        <v>123</v>
      </c>
      <c r="C93" s="4">
        <v>0.0</v>
      </c>
      <c r="D93" s="4">
        <v>0.0</v>
      </c>
    </row>
    <row r="94">
      <c r="A94" s="2" t="s">
        <v>121</v>
      </c>
      <c r="B94" s="2" t="s">
        <v>124</v>
      </c>
      <c r="C94" s="4">
        <v>13.0</v>
      </c>
      <c r="D94" s="4">
        <v>122100.0</v>
      </c>
    </row>
    <row r="95">
      <c r="A95" s="2" t="s">
        <v>121</v>
      </c>
      <c r="B95" s="2" t="s">
        <v>125</v>
      </c>
      <c r="C95" s="4">
        <v>9.0</v>
      </c>
      <c r="D95" s="4">
        <v>85300.0</v>
      </c>
    </row>
    <row r="96">
      <c r="A96" s="2" t="s">
        <v>121</v>
      </c>
      <c r="B96" s="2" t="s">
        <v>126</v>
      </c>
      <c r="C96" s="4">
        <v>7.0</v>
      </c>
      <c r="D96" s="4">
        <v>66900.0</v>
      </c>
    </row>
    <row r="97">
      <c r="A97" s="2" t="s">
        <v>122</v>
      </c>
      <c r="B97" s="2" t="s">
        <v>123</v>
      </c>
      <c r="C97" s="4">
        <v>3.0</v>
      </c>
      <c r="D97" s="4">
        <v>24900.0</v>
      </c>
    </row>
    <row r="98">
      <c r="A98" s="2" t="s">
        <v>122</v>
      </c>
      <c r="B98" s="2" t="s">
        <v>124</v>
      </c>
      <c r="C98" s="4">
        <v>28.0</v>
      </c>
      <c r="D98" s="4">
        <v>272300.0</v>
      </c>
    </row>
    <row r="99">
      <c r="A99" s="2" t="s">
        <v>122</v>
      </c>
      <c r="B99" s="2" t="s">
        <v>125</v>
      </c>
      <c r="C99" s="4">
        <v>8.0</v>
      </c>
      <c r="D99" s="4">
        <v>70600.0</v>
      </c>
    </row>
    <row r="100">
      <c r="A100" s="2" t="s">
        <v>122</v>
      </c>
      <c r="B100" s="2" t="s">
        <v>126</v>
      </c>
      <c r="C100" s="4">
        <v>6.0</v>
      </c>
      <c r="D100" s="4">
        <v>46700.0</v>
      </c>
    </row>
    <row r="101">
      <c r="A101" s="2" t="s">
        <v>123</v>
      </c>
      <c r="B101" s="2" t="s">
        <v>124</v>
      </c>
      <c r="C101" s="4">
        <v>13.0</v>
      </c>
      <c r="D101" s="4">
        <v>122100.0</v>
      </c>
    </row>
    <row r="102">
      <c r="A102" s="2" t="s">
        <v>123</v>
      </c>
      <c r="B102" s="2" t="s">
        <v>125</v>
      </c>
      <c r="C102" s="4">
        <v>28.0</v>
      </c>
      <c r="D102" s="4">
        <v>287100.0</v>
      </c>
    </row>
    <row r="103">
      <c r="A103" s="2" t="s">
        <v>123</v>
      </c>
      <c r="B103" s="2" t="s">
        <v>126</v>
      </c>
      <c r="C103" s="4">
        <v>8.0</v>
      </c>
      <c r="D103" s="4">
        <v>74700.0</v>
      </c>
    </row>
    <row r="104">
      <c r="A104" s="2" t="s">
        <v>124</v>
      </c>
      <c r="B104" s="2" t="s">
        <v>125</v>
      </c>
      <c r="C104" s="4">
        <v>8.0</v>
      </c>
      <c r="D104" s="4">
        <v>73600.0</v>
      </c>
    </row>
    <row r="105">
      <c r="A105" s="2" t="s">
        <v>124</v>
      </c>
      <c r="B105" s="2" t="s">
        <v>126</v>
      </c>
      <c r="C105" s="4">
        <v>11.0</v>
      </c>
      <c r="D105" s="4">
        <v>90900.0</v>
      </c>
    </row>
    <row r="106">
      <c r="A106" s="2" t="s">
        <v>125</v>
      </c>
      <c r="B106" s="2" t="s">
        <v>126</v>
      </c>
      <c r="C106" s="4">
        <v>3.0</v>
      </c>
      <c r="D106" s="4">
        <v>17300.0</v>
      </c>
    </row>
  </sheetData>
  <drawing r:id="rId1"/>
</worksheet>
</file>