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anJose\UTP\Semestre3\EstructuraDatos\AlgoritmosOrdenamiento\"/>
    </mc:Choice>
  </mc:AlternateContent>
  <xr:revisionPtr revIDLastSave="0" documentId="13_ncr:1_{BCF5FCD8-2D0D-4B48-A495-ECD9DF0A4B59}" xr6:coauthVersionLast="45" xr6:coauthVersionMax="45" xr10:uidLastSave="{00000000-0000-0000-0000-000000000000}"/>
  <bookViews>
    <workbookView xWindow="-108" yWindow="-108" windowWidth="23256" windowHeight="12456" activeTab="1" xr2:uid="{B847595C-4FDE-4E10-85CC-B594310E3C45}"/>
  </bookViews>
  <sheets>
    <sheet name="MERGESORT" sheetId="1" r:id="rId1"/>
    <sheet name="QUICKSOR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J47" i="3"/>
  <c r="I47" i="3"/>
  <c r="H47" i="3"/>
  <c r="G47" i="3"/>
  <c r="F47" i="3"/>
  <c r="E47" i="3"/>
  <c r="D47" i="3"/>
  <c r="C47" i="3"/>
  <c r="K46" i="3"/>
  <c r="J46" i="3"/>
  <c r="I46" i="3"/>
  <c r="H46" i="3"/>
  <c r="G46" i="3"/>
  <c r="F46" i="3"/>
  <c r="E46" i="3"/>
  <c r="D46" i="3"/>
  <c r="C46" i="3"/>
  <c r="K32" i="3"/>
  <c r="J32" i="3"/>
  <c r="I32" i="3"/>
  <c r="H32" i="3"/>
  <c r="G32" i="3"/>
  <c r="F32" i="3"/>
  <c r="E32" i="3"/>
  <c r="D32" i="3"/>
  <c r="C32" i="3"/>
  <c r="K31" i="3"/>
  <c r="J31" i="3"/>
  <c r="I31" i="3"/>
  <c r="H31" i="3"/>
  <c r="G31" i="3"/>
  <c r="F31" i="3"/>
  <c r="E31" i="3"/>
  <c r="D31" i="3"/>
  <c r="C31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M7" i="1"/>
  <c r="M8" i="1" s="1"/>
  <c r="M9" i="1" s="1"/>
  <c r="D16" i="1"/>
  <c r="E16" i="1"/>
  <c r="F16" i="1"/>
  <c r="G16" i="1"/>
  <c r="H16" i="1"/>
  <c r="I16" i="1"/>
  <c r="J16" i="1"/>
  <c r="K16" i="1"/>
  <c r="C16" i="1"/>
  <c r="D15" i="1"/>
  <c r="E15" i="1"/>
  <c r="F15" i="1"/>
  <c r="G15" i="1"/>
  <c r="H15" i="1"/>
  <c r="I15" i="1"/>
  <c r="J15" i="1"/>
  <c r="K15" i="1"/>
  <c r="C15" i="1"/>
</calcChain>
</file>

<file path=xl/sharedStrings.xml><?xml version="1.0" encoding="utf-8"?>
<sst xmlns="http://schemas.openxmlformats.org/spreadsheetml/2006/main" count="62" uniqueCount="23">
  <si>
    <t>TIEMPOS (ns)</t>
  </si>
  <si>
    <t>10^1</t>
  </si>
  <si>
    <t>10^2</t>
  </si>
  <si>
    <t>10^3</t>
  </si>
  <si>
    <t>10^4</t>
  </si>
  <si>
    <t>10^5</t>
  </si>
  <si>
    <t>10^6</t>
  </si>
  <si>
    <t>10^7</t>
  </si>
  <si>
    <t>10^8</t>
  </si>
  <si>
    <t>10^9</t>
  </si>
  <si>
    <t>n de elementos</t>
  </si>
  <si>
    <t>Tiempo Promedio (ns)</t>
  </si>
  <si>
    <t>M  E  R  G  E   S  O  R  T</t>
  </si>
  <si>
    <t>Q  U  I  C  K   S  O  R  T</t>
  </si>
  <si>
    <t>PIVOTE EN EL: INICIO</t>
  </si>
  <si>
    <t>PIVOTE EN EL: MEDIO</t>
  </si>
  <si>
    <t>PIVOTE EN EL: FINAL</t>
  </si>
  <si>
    <t>Duracion total en:</t>
  </si>
  <si>
    <t>milisegundos</t>
  </si>
  <si>
    <t>segundos</t>
  </si>
  <si>
    <t>minutos</t>
  </si>
  <si>
    <t>horas</t>
  </si>
  <si>
    <t>Desviacion Estandar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</si>
</sst>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32"/>
      <color theme="1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3" borderId="0" xfId="0" applyFont="1" applyFill="1" applyBorder="1"/>
    <xf numFmtId="0" fontId="1" fillId="2" borderId="0" xfId="0" applyFont="1" applyFill="1" applyBorder="1"/>
    <xf numFmtId="1" fontId="1" fillId="5" borderId="0" xfId="0" applyNumberFormat="1" applyFont="1" applyFill="1" applyBorder="1"/>
    <xf numFmtId="0" fontId="1" fillId="6" borderId="0" xfId="0" applyFont="1" applyFill="1" applyBorder="1"/>
    <xf numFmtId="165" fontId="1" fillId="7" borderId="0" xfId="0" applyNumberFormat="1" applyFont="1" applyFill="1" applyBorder="1"/>
    <xf numFmtId="0" fontId="1" fillId="8" borderId="0" xfId="0" applyFont="1" applyFill="1" applyBorder="1"/>
    <xf numFmtId="164" fontId="1" fillId="9" borderId="0" xfId="0" applyNumberFormat="1" applyFont="1" applyFill="1" applyBorder="1"/>
    <xf numFmtId="0" fontId="3" fillId="0" borderId="0" xfId="0" applyFont="1" applyAlignment="1">
      <alignment vertical="center"/>
    </xf>
    <xf numFmtId="0" fontId="1" fillId="0" borderId="0" xfId="0" applyNumberFormat="1" applyFont="1"/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9" fontId="1" fillId="5" borderId="0" xfId="1" applyNumberFormat="1" applyFont="1" applyFill="1" applyBorder="1"/>
    <xf numFmtId="169" fontId="1" fillId="7" borderId="0" xfId="1" applyNumberFormat="1" applyFont="1" applyFill="1" applyBorder="1"/>
    <xf numFmtId="169" fontId="1" fillId="9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cap="all" baseline="0">
                <a:effectLst/>
              </a:rPr>
              <a:t>Tendencia entre n de elementos y tiempo en ordenar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877845522228011"/>
          <c:y val="0.17242217040466509"/>
          <c:w val="0.83553165662611917"/>
          <c:h val="0.750667995899654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MERGESORT!$C$15:$K$15</c:f>
              <c:numCache>
                <c:formatCode>_-* #,##0_-;\-* #,##0_-;_-* "-"??_-;_-@_-</c:formatCode>
                <c:ptCount val="9"/>
                <c:pt idx="0">
                  <c:v>10993.8</c:v>
                </c:pt>
                <c:pt idx="1">
                  <c:v>110816.8</c:v>
                </c:pt>
                <c:pt idx="2">
                  <c:v>1193441.2</c:v>
                </c:pt>
                <c:pt idx="3">
                  <c:v>14891921.6</c:v>
                </c:pt>
                <c:pt idx="4">
                  <c:v>119926517.2</c:v>
                </c:pt>
                <c:pt idx="5">
                  <c:v>1236054222.3</c:v>
                </c:pt>
                <c:pt idx="6">
                  <c:v>13436403832.799999</c:v>
                </c:pt>
                <c:pt idx="7">
                  <c:v>138829187280</c:v>
                </c:pt>
                <c:pt idx="8">
                  <c:v>1508540578229.6001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4E12-B0DE-27F07456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16344"/>
        <c:axId val="749520936"/>
      </c:scatterChart>
      <c:valAx>
        <c:axId val="74951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="0" i="0" cap="all" baseline="0">
                    <a:solidFill>
                      <a:schemeClr val="accent1"/>
                    </a:solidFill>
                    <a:effectLst/>
                  </a:rPr>
                  <a:t>N DE ELEMENTOS (10^N)</a:t>
                </a:r>
                <a:endParaRPr lang="es-CO" sz="800">
                  <a:solidFill>
                    <a:schemeClr val="accent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382352185585285"/>
              <c:y val="0.9474543686331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520936"/>
        <c:crosses val="autoZero"/>
        <c:crossBetween val="midCat"/>
      </c:valAx>
      <c:valAx>
        <c:axId val="749520936"/>
        <c:scaling>
          <c:orientation val="minMax"/>
          <c:min val="-5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 b="0" i="0" cap="all" baseline="0">
                    <a:solidFill>
                      <a:schemeClr val="accent1"/>
                    </a:solidFill>
                    <a:effectLst/>
                  </a:rPr>
                  <a:t>Tiempo en ordenar (ns)</a:t>
                </a:r>
                <a:endParaRPr lang="es-CO" sz="800">
                  <a:solidFill>
                    <a:schemeClr val="accent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5.6733375293830527E-3"/>
              <c:y val="0.30215418351675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51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37793158919653"/>
          <c:y val="0.12420094870538755"/>
          <c:w val="9.0453687962300161E-2"/>
          <c:h val="3.9837389306506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cap="all" baseline="0">
                <a:effectLst/>
              </a:rPr>
              <a:t>Tendencia entre n de elementos y tiempo en ordenar quicksort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PIVOTE INICIO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 cap="flat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QUICKSORT!$C$16:$K$16</c:f>
              <c:numCache>
                <c:formatCode>0.0</c:formatCode>
                <c:ptCount val="9"/>
                <c:pt idx="0">
                  <c:v>3680.9</c:v>
                </c:pt>
                <c:pt idx="1">
                  <c:v>45388.3</c:v>
                </c:pt>
                <c:pt idx="2">
                  <c:v>671298</c:v>
                </c:pt>
                <c:pt idx="3">
                  <c:v>15849598.699999999</c:v>
                </c:pt>
                <c:pt idx="4">
                  <c:v>89118926.099999994</c:v>
                </c:pt>
                <c:pt idx="5">
                  <c:v>960530735.29999995</c:v>
                </c:pt>
                <c:pt idx="6">
                  <c:v>8128965533.6000004</c:v>
                </c:pt>
                <c:pt idx="7">
                  <c:v>76281693035.600006</c:v>
                </c:pt>
                <c:pt idx="8">
                  <c:v>719366330779.80005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7-42E1-9E72-696102AEBDBF}"/>
            </c:ext>
          </c:extLst>
        </c:ser>
        <c:ser>
          <c:idx val="1"/>
          <c:order val="1"/>
          <c:tx>
            <c:v>PIVOTE MEDIO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QUICKSORT!$C$31:$K$31</c:f>
              <c:numCache>
                <c:formatCode>0.0</c:formatCode>
                <c:ptCount val="9"/>
                <c:pt idx="0">
                  <c:v>2951.7</c:v>
                </c:pt>
                <c:pt idx="1">
                  <c:v>43158.2</c:v>
                </c:pt>
                <c:pt idx="2">
                  <c:v>608086.5</c:v>
                </c:pt>
                <c:pt idx="3">
                  <c:v>7277536.7999999998</c:v>
                </c:pt>
                <c:pt idx="4">
                  <c:v>109976944.2</c:v>
                </c:pt>
                <c:pt idx="5">
                  <c:v>812502498.60000002</c:v>
                </c:pt>
                <c:pt idx="6">
                  <c:v>7576590073.5</c:v>
                </c:pt>
                <c:pt idx="7">
                  <c:v>56191849138.300003</c:v>
                </c:pt>
                <c:pt idx="8">
                  <c:v>722333286808.69995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7-42E1-9E72-696102AEBDBF}"/>
            </c:ext>
          </c:extLst>
        </c:ser>
        <c:ser>
          <c:idx val="2"/>
          <c:order val="2"/>
          <c:tx>
            <c:v>PIVOTE FINAL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QUICKSORT!$C$46:$K$46</c:f>
              <c:numCache>
                <c:formatCode>_-* #,##0_-;\-* #,##0_-;_-* "-"??_-;_-@_-</c:formatCode>
                <c:ptCount val="9"/>
                <c:pt idx="0">
                  <c:v>4189</c:v>
                </c:pt>
                <c:pt idx="1">
                  <c:v>44492.7</c:v>
                </c:pt>
                <c:pt idx="2">
                  <c:v>691649.9</c:v>
                </c:pt>
                <c:pt idx="3">
                  <c:v>7525919</c:v>
                </c:pt>
                <c:pt idx="4">
                  <c:v>84385000.799999997</c:v>
                </c:pt>
                <c:pt idx="5">
                  <c:v>904324797.89999998</c:v>
                </c:pt>
                <c:pt idx="6">
                  <c:v>7923872707</c:v>
                </c:pt>
                <c:pt idx="7">
                  <c:v>57020816958.5</c:v>
                </c:pt>
                <c:pt idx="8">
                  <c:v>712412853849.90002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7-42E1-9E72-696102AE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5008"/>
        <c:axId val="4458814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MERGESORT</c:v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MERGESORT!$C$15:$K$15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10993.8</c:v>
                      </c:pt>
                      <c:pt idx="1">
                        <c:v>110816.8</c:v>
                      </c:pt>
                      <c:pt idx="2">
                        <c:v>1193441.2</c:v>
                      </c:pt>
                      <c:pt idx="3">
                        <c:v>14891921.6</c:v>
                      </c:pt>
                      <c:pt idx="4">
                        <c:v>119926517.2</c:v>
                      </c:pt>
                      <c:pt idx="5">
                        <c:v>1236054222.3</c:v>
                      </c:pt>
                      <c:pt idx="6">
                        <c:v>13436403832.799999</c:v>
                      </c:pt>
                      <c:pt idx="7">
                        <c:v>138829187280</c:v>
                      </c:pt>
                      <c:pt idx="8">
                        <c:v>1508540578229.6001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197-42E1-9E72-696102AEBDBF}"/>
                  </c:ext>
                </c:extLst>
              </c15:ser>
            </c15:filteredScatterSeries>
          </c:ext>
        </c:extLst>
      </c:scatterChart>
      <c:valAx>
        <c:axId val="4458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>
                    <a:solidFill>
                      <a:schemeClr val="accent1"/>
                    </a:solidFill>
                  </a:rPr>
                  <a:t>N DE ELEMENTOS (10^N)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881400"/>
        <c:crosses val="autoZero"/>
        <c:crossBetween val="midCat"/>
      </c:valAx>
      <c:valAx>
        <c:axId val="445881400"/>
        <c:scaling>
          <c:orientation val="minMax"/>
          <c:min val="-5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>
                    <a:solidFill>
                      <a:schemeClr val="accent1"/>
                    </a:solidFill>
                  </a:rPr>
                  <a:t>Tiempo en ordenar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88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16</xdr:row>
      <xdr:rowOff>0</xdr:rowOff>
    </xdr:from>
    <xdr:to>
      <xdr:col>11</xdr:col>
      <xdr:colOff>0</xdr:colOff>
      <xdr:row>46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32A68C-267E-43EF-A5C4-80892FAD0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167640</xdr:rowOff>
    </xdr:from>
    <xdr:to>
      <xdr:col>10</xdr:col>
      <xdr:colOff>1249680</xdr:colOff>
      <xdr:row>78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1AF05B-D195-4A74-AA05-70D1F4DF9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63FE-F936-4535-9544-B9DFDB683A2C}">
  <dimension ref="B2:M74"/>
  <sheetViews>
    <sheetView topLeftCell="A3" zoomScaleNormal="100" workbookViewId="0">
      <selection activeCell="B16" sqref="B16"/>
    </sheetView>
  </sheetViews>
  <sheetFormatPr baseColWidth="10" defaultRowHeight="13.8" x14ac:dyDescent="0.25"/>
  <cols>
    <col min="1" max="1" width="11.5546875" style="1"/>
    <col min="2" max="2" width="23.5546875" style="1" bestFit="1" customWidth="1"/>
    <col min="3" max="3" width="8.44140625" style="1" bestFit="1" customWidth="1"/>
    <col min="4" max="4" width="9.5546875" style="1" bestFit="1" customWidth="1"/>
    <col min="5" max="5" width="11.21875" style="1" bestFit="1" customWidth="1"/>
    <col min="6" max="6" width="12.33203125" style="1" bestFit="1" customWidth="1"/>
    <col min="7" max="7" width="13.44140625" style="1" bestFit="1" customWidth="1"/>
    <col min="8" max="8" width="15.109375" style="1" bestFit="1" customWidth="1"/>
    <col min="9" max="9" width="16.33203125" style="1" bestFit="1" customWidth="1"/>
    <col min="10" max="10" width="17.44140625" style="1" bestFit="1" customWidth="1"/>
    <col min="11" max="11" width="19.109375" style="1" bestFit="1" customWidth="1"/>
    <col min="12" max="12" width="16.77734375" style="1" bestFit="1" customWidth="1"/>
    <col min="13" max="16384" width="11.5546875" style="1"/>
  </cols>
  <sheetData>
    <row r="2" spans="2:13" x14ac:dyDescent="0.25">
      <c r="B2" s="12" t="s">
        <v>12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2:13" x14ac:dyDescent="0.25">
      <c r="B4" s="2" t="s">
        <v>10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</row>
    <row r="5" spans="2:13" x14ac:dyDescent="0.25">
      <c r="B5" s="11" t="s">
        <v>0</v>
      </c>
      <c r="C5" s="13">
        <v>14628</v>
      </c>
      <c r="D5" s="13">
        <v>101724</v>
      </c>
      <c r="E5" s="13">
        <v>1426246</v>
      </c>
      <c r="F5" s="13">
        <v>12872930</v>
      </c>
      <c r="G5" s="13">
        <v>121952005</v>
      </c>
      <c r="H5" s="13">
        <v>1372345466</v>
      </c>
      <c r="I5" s="13">
        <v>14045697650</v>
      </c>
      <c r="J5" s="13">
        <v>138775975360</v>
      </c>
      <c r="K5" s="13">
        <v>1479286629560</v>
      </c>
      <c r="L5" s="1" t="s">
        <v>17</v>
      </c>
    </row>
    <row r="6" spans="2:13" x14ac:dyDescent="0.25">
      <c r="B6" s="11"/>
      <c r="C6" s="13">
        <v>11522</v>
      </c>
      <c r="D6" s="13">
        <v>154494</v>
      </c>
      <c r="E6" s="13">
        <v>1083393</v>
      </c>
      <c r="F6" s="13">
        <v>12439065</v>
      </c>
      <c r="G6" s="13">
        <v>106503988</v>
      </c>
      <c r="H6" s="13">
        <v>1183368682</v>
      </c>
      <c r="I6" s="13">
        <v>13676644643</v>
      </c>
      <c r="J6" s="13">
        <v>138652478931</v>
      </c>
      <c r="K6" s="13">
        <v>1433681962630</v>
      </c>
      <c r="L6" s="1" t="s">
        <v>18</v>
      </c>
      <c r="M6" s="10">
        <v>17398330</v>
      </c>
    </row>
    <row r="7" spans="2:13" x14ac:dyDescent="0.25">
      <c r="B7" s="11"/>
      <c r="C7" s="13">
        <v>9338</v>
      </c>
      <c r="D7" s="13">
        <v>118275</v>
      </c>
      <c r="E7" s="13">
        <v>1333920</v>
      </c>
      <c r="F7" s="13">
        <v>14159275</v>
      </c>
      <c r="G7" s="13">
        <v>107436965</v>
      </c>
      <c r="H7" s="13">
        <v>1204075212</v>
      </c>
      <c r="I7" s="13">
        <v>13807295194</v>
      </c>
      <c r="J7" s="13">
        <v>138154255194</v>
      </c>
      <c r="K7" s="13">
        <v>1424255178416</v>
      </c>
      <c r="L7" s="1" t="s">
        <v>19</v>
      </c>
      <c r="M7" s="10">
        <f>M6/1000</f>
        <v>17398.330000000002</v>
      </c>
    </row>
    <row r="8" spans="2:13" x14ac:dyDescent="0.25">
      <c r="B8" s="11"/>
      <c r="C8" s="13">
        <v>7053</v>
      </c>
      <c r="D8" s="13">
        <v>122783</v>
      </c>
      <c r="E8" s="13">
        <v>1144068</v>
      </c>
      <c r="F8" s="13">
        <v>16858539</v>
      </c>
      <c r="G8" s="13">
        <v>113240861</v>
      </c>
      <c r="H8" s="13">
        <v>1330681105</v>
      </c>
      <c r="I8" s="13">
        <v>14335190829</v>
      </c>
      <c r="J8" s="13">
        <v>138477392089</v>
      </c>
      <c r="K8" s="13">
        <v>1433550578417</v>
      </c>
      <c r="L8" s="1" t="s">
        <v>20</v>
      </c>
      <c r="M8" s="10">
        <f>M7/60</f>
        <v>289.97216666666668</v>
      </c>
    </row>
    <row r="9" spans="2:13" x14ac:dyDescent="0.25">
      <c r="B9" s="11"/>
      <c r="C9" s="13">
        <v>7133</v>
      </c>
      <c r="D9" s="13">
        <v>129577</v>
      </c>
      <c r="E9" s="13">
        <v>1123609</v>
      </c>
      <c r="F9" s="13">
        <v>19194526</v>
      </c>
      <c r="G9" s="13">
        <v>115773101</v>
      </c>
      <c r="H9" s="13">
        <v>1205374475</v>
      </c>
      <c r="I9" s="13">
        <v>13090684287</v>
      </c>
      <c r="J9" s="13">
        <v>138756691735</v>
      </c>
      <c r="K9" s="13">
        <v>1433213665589</v>
      </c>
      <c r="L9" s="1" t="s">
        <v>21</v>
      </c>
      <c r="M9" s="10">
        <f>M8/60</f>
        <v>4.8328694444444444</v>
      </c>
    </row>
    <row r="10" spans="2:13" x14ac:dyDescent="0.25">
      <c r="B10" s="11"/>
      <c r="C10" s="13">
        <v>7023</v>
      </c>
      <c r="D10" s="13">
        <v>126390</v>
      </c>
      <c r="E10" s="13">
        <v>1071430</v>
      </c>
      <c r="F10" s="13">
        <v>13318381</v>
      </c>
      <c r="G10" s="13">
        <v>142185522</v>
      </c>
      <c r="H10" s="13">
        <v>1205446050</v>
      </c>
      <c r="I10" s="13">
        <v>12936175428</v>
      </c>
      <c r="J10" s="13">
        <v>140546690787</v>
      </c>
      <c r="K10" s="13">
        <v>1424632970475</v>
      </c>
    </row>
    <row r="11" spans="2:13" x14ac:dyDescent="0.25">
      <c r="B11" s="11"/>
      <c r="C11" s="13">
        <v>29466</v>
      </c>
      <c r="D11" s="13">
        <v>91905</v>
      </c>
      <c r="E11" s="13">
        <v>961260</v>
      </c>
      <c r="F11" s="13">
        <v>14294137</v>
      </c>
      <c r="G11" s="13">
        <v>129091129</v>
      </c>
      <c r="H11" s="13">
        <v>1214373729</v>
      </c>
      <c r="I11" s="13">
        <v>13445797993</v>
      </c>
      <c r="J11" s="13">
        <v>138501748132</v>
      </c>
      <c r="K11" s="13">
        <v>1432858381472</v>
      </c>
    </row>
    <row r="12" spans="2:13" x14ac:dyDescent="0.25">
      <c r="B12" s="11"/>
      <c r="C12" s="13">
        <v>8546</v>
      </c>
      <c r="D12" s="13">
        <v>78790</v>
      </c>
      <c r="E12" s="13">
        <v>906195</v>
      </c>
      <c r="F12" s="13">
        <v>16436430</v>
      </c>
      <c r="G12" s="13">
        <v>124260243</v>
      </c>
      <c r="H12" s="13">
        <v>1208680209</v>
      </c>
      <c r="I12" s="13">
        <v>13125709772</v>
      </c>
      <c r="J12" s="13">
        <v>139123984228</v>
      </c>
      <c r="K12" s="13">
        <v>1651933390226</v>
      </c>
    </row>
    <row r="13" spans="2:13" x14ac:dyDescent="0.25">
      <c r="B13" s="11"/>
      <c r="C13" s="13">
        <v>7875</v>
      </c>
      <c r="D13" s="13">
        <v>76165</v>
      </c>
      <c r="E13" s="13">
        <v>1243277</v>
      </c>
      <c r="F13" s="13">
        <v>14955054</v>
      </c>
      <c r="G13" s="13">
        <v>115169329</v>
      </c>
      <c r="H13" s="13">
        <v>1213735830</v>
      </c>
      <c r="I13" s="13">
        <v>13037322755</v>
      </c>
      <c r="J13" s="13">
        <v>138498841997</v>
      </c>
      <c r="K13" s="13">
        <v>1699973442501</v>
      </c>
    </row>
    <row r="14" spans="2:13" x14ac:dyDescent="0.25">
      <c r="B14" s="11"/>
      <c r="C14" s="13">
        <v>7354</v>
      </c>
      <c r="D14" s="13">
        <v>108065</v>
      </c>
      <c r="E14" s="13">
        <v>1641014</v>
      </c>
      <c r="F14" s="13">
        <v>14390879</v>
      </c>
      <c r="G14" s="13">
        <v>123652029</v>
      </c>
      <c r="H14" s="13">
        <v>1222461465</v>
      </c>
      <c r="I14" s="13">
        <v>12863519777</v>
      </c>
      <c r="J14" s="13">
        <v>138803814347</v>
      </c>
      <c r="K14" s="13">
        <v>1672019583010</v>
      </c>
    </row>
    <row r="15" spans="2:13" x14ac:dyDescent="0.25">
      <c r="B15" s="5" t="s">
        <v>11</v>
      </c>
      <c r="C15" s="14">
        <f t="shared" ref="C15:K15" si="0" xml:space="preserve"> SUM(C5:C14) / 10</f>
        <v>10993.8</v>
      </c>
      <c r="D15" s="14">
        <f t="shared" si="0"/>
        <v>110816.8</v>
      </c>
      <c r="E15" s="14">
        <f t="shared" si="0"/>
        <v>1193441.2</v>
      </c>
      <c r="F15" s="14">
        <f t="shared" si="0"/>
        <v>14891921.6</v>
      </c>
      <c r="G15" s="14">
        <f t="shared" si="0"/>
        <v>119926517.2</v>
      </c>
      <c r="H15" s="14">
        <f t="shared" si="0"/>
        <v>1236054222.3</v>
      </c>
      <c r="I15" s="14">
        <f t="shared" si="0"/>
        <v>13436403832.799999</v>
      </c>
      <c r="J15" s="14">
        <f t="shared" si="0"/>
        <v>138829187280</v>
      </c>
      <c r="K15" s="14">
        <f t="shared" si="0"/>
        <v>1508540578229.6001</v>
      </c>
    </row>
    <row r="16" spans="2:13" x14ac:dyDescent="0.25">
      <c r="B16" s="7" t="s">
        <v>22</v>
      </c>
      <c r="C16" s="15">
        <f t="shared" ref="C16:K16" si="1">_xlfn.STDEV.S(C5:C14)</f>
        <v>6933.1728154495677</v>
      </c>
      <c r="D16" s="15">
        <f t="shared" si="1"/>
        <v>24438.932754475562</v>
      </c>
      <c r="E16" s="15">
        <f t="shared" si="1"/>
        <v>222976.6962775357</v>
      </c>
      <c r="F16" s="15">
        <f t="shared" si="1"/>
        <v>2067835.8057229384</v>
      </c>
      <c r="G16" s="15">
        <f t="shared" si="1"/>
        <v>10733900.250282921</v>
      </c>
      <c r="H16" s="15">
        <f t="shared" si="1"/>
        <v>62457393.905298404</v>
      </c>
      <c r="I16" s="15">
        <f t="shared" si="1"/>
        <v>508610790.72112834</v>
      </c>
      <c r="J16" s="15">
        <f t="shared" si="1"/>
        <v>655940194.99443436</v>
      </c>
      <c r="K16" s="15">
        <f t="shared" si="1"/>
        <v>116219612472.05038</v>
      </c>
    </row>
    <row r="42" ht="13.8" customHeight="1" x14ac:dyDescent="0.25"/>
    <row r="43" ht="13.8" customHeight="1" x14ac:dyDescent="0.25"/>
    <row r="44" ht="13.8" customHeight="1" x14ac:dyDescent="0.25"/>
    <row r="59" ht="13.8" customHeight="1" x14ac:dyDescent="0.25"/>
    <row r="74" ht="15" customHeight="1" x14ac:dyDescent="0.25"/>
  </sheetData>
  <mergeCells count="2">
    <mergeCell ref="B5:B14"/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7B8B-70F4-434D-803A-EF79E58662E6}">
  <dimension ref="B2:K47"/>
  <sheetViews>
    <sheetView tabSelected="1" topLeftCell="A48" zoomScaleNormal="100" workbookViewId="0">
      <selection activeCell="B47" sqref="B47"/>
    </sheetView>
  </sheetViews>
  <sheetFormatPr baseColWidth="10" defaultRowHeight="13.8" x14ac:dyDescent="0.25"/>
  <cols>
    <col min="1" max="1" width="11.5546875" style="1"/>
    <col min="2" max="2" width="23.5546875" style="1" bestFit="1" customWidth="1"/>
    <col min="3" max="3" width="10.44140625" style="1" bestFit="1" customWidth="1"/>
    <col min="4" max="4" width="11.5546875" style="1" bestFit="1" customWidth="1"/>
    <col min="5" max="5" width="12.6640625" style="1" bestFit="1" customWidth="1"/>
    <col min="6" max="6" width="13.77734375" style="1" bestFit="1" customWidth="1"/>
    <col min="7" max="7" width="14.88671875" style="1" bestFit="1" customWidth="1"/>
    <col min="8" max="8" width="16.109375" style="1" bestFit="1" customWidth="1"/>
    <col min="9" max="9" width="17.21875" style="1" bestFit="1" customWidth="1"/>
    <col min="10" max="11" width="18.33203125" style="1" bestFit="1" customWidth="1"/>
    <col min="12" max="16384" width="11.5546875" style="1"/>
  </cols>
  <sheetData>
    <row r="2" spans="2:11" x14ac:dyDescent="0.25">
      <c r="B2" s="12" t="s">
        <v>13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2:11" ht="13.8" customHeight="1" x14ac:dyDescent="0.25">
      <c r="B4" s="1" t="s">
        <v>14</v>
      </c>
      <c r="J4" s="9"/>
      <c r="K4" s="9"/>
    </row>
    <row r="5" spans="2:11" x14ac:dyDescent="0.25">
      <c r="B5" s="2" t="s">
        <v>10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</row>
    <row r="6" spans="2:11" x14ac:dyDescent="0.25">
      <c r="B6" s="11" t="s">
        <v>0</v>
      </c>
      <c r="C6" s="4">
        <v>2845</v>
      </c>
      <c r="D6" s="4">
        <v>44344</v>
      </c>
      <c r="E6" s="4">
        <v>775457</v>
      </c>
      <c r="F6" s="4">
        <v>15823967</v>
      </c>
      <c r="G6" s="4">
        <v>101301820</v>
      </c>
      <c r="H6" s="4">
        <v>1060892763</v>
      </c>
      <c r="I6" s="4">
        <v>13007138457</v>
      </c>
      <c r="J6" s="4">
        <v>63990875579</v>
      </c>
      <c r="K6" s="4">
        <v>748358314049</v>
      </c>
    </row>
    <row r="7" spans="2:11" x14ac:dyDescent="0.25">
      <c r="B7" s="11"/>
      <c r="C7" s="4">
        <v>2354</v>
      </c>
      <c r="D7" s="4">
        <v>77778</v>
      </c>
      <c r="E7" s="4">
        <v>450978</v>
      </c>
      <c r="F7" s="4">
        <v>26619216</v>
      </c>
      <c r="G7" s="4">
        <v>91316291</v>
      </c>
      <c r="H7" s="4">
        <v>1163495423</v>
      </c>
      <c r="I7" s="4">
        <v>7679075016</v>
      </c>
      <c r="J7" s="4">
        <v>69630027059</v>
      </c>
      <c r="K7" s="4">
        <v>723655689535</v>
      </c>
    </row>
    <row r="8" spans="2:11" x14ac:dyDescent="0.25">
      <c r="B8" s="11"/>
      <c r="C8" s="4">
        <v>3065</v>
      </c>
      <c r="D8" s="4">
        <v>34516</v>
      </c>
      <c r="E8" s="4">
        <v>719850</v>
      </c>
      <c r="F8" s="4">
        <v>14590332</v>
      </c>
      <c r="G8" s="4">
        <v>71960073</v>
      </c>
      <c r="H8" s="4">
        <v>916428586</v>
      </c>
      <c r="I8" s="4">
        <v>7607201332</v>
      </c>
      <c r="J8" s="4">
        <v>74527527836</v>
      </c>
      <c r="K8" s="4">
        <v>690416165977</v>
      </c>
    </row>
    <row r="9" spans="2:11" x14ac:dyDescent="0.25">
      <c r="B9" s="11"/>
      <c r="C9" s="4">
        <v>2304</v>
      </c>
      <c r="D9" s="4">
        <v>31971</v>
      </c>
      <c r="E9" s="4">
        <v>448454</v>
      </c>
      <c r="F9" s="4">
        <v>9141865</v>
      </c>
      <c r="G9" s="4">
        <v>70867533</v>
      </c>
      <c r="H9" s="4">
        <v>900632844</v>
      </c>
      <c r="I9" s="4">
        <v>7628173040</v>
      </c>
      <c r="J9" s="4">
        <v>73620113388</v>
      </c>
      <c r="K9" s="4">
        <v>707566152996</v>
      </c>
    </row>
    <row r="10" spans="2:11" x14ac:dyDescent="0.25">
      <c r="B10" s="11"/>
      <c r="C10" s="4">
        <v>3798</v>
      </c>
      <c r="D10" s="4">
        <v>37150</v>
      </c>
      <c r="E10" s="4">
        <v>676398</v>
      </c>
      <c r="F10" s="4">
        <v>14996622</v>
      </c>
      <c r="G10" s="4">
        <v>102612372</v>
      </c>
      <c r="H10" s="4">
        <v>1013191115</v>
      </c>
      <c r="I10" s="4">
        <v>7602763436</v>
      </c>
      <c r="J10" s="4">
        <v>85219526711</v>
      </c>
      <c r="K10" s="4">
        <v>689698084385</v>
      </c>
    </row>
    <row r="11" spans="2:11" x14ac:dyDescent="0.25">
      <c r="B11" s="11"/>
      <c r="C11" s="4">
        <v>4278</v>
      </c>
      <c r="D11" s="4">
        <v>38313</v>
      </c>
      <c r="E11" s="4">
        <v>657572</v>
      </c>
      <c r="F11" s="4">
        <v>16111133</v>
      </c>
      <c r="G11" s="4">
        <v>119783144</v>
      </c>
      <c r="H11" s="4">
        <v>864197158</v>
      </c>
      <c r="I11" s="4">
        <v>7577420990</v>
      </c>
      <c r="J11" s="4">
        <v>90284894977</v>
      </c>
      <c r="K11" s="4">
        <v>731893495757</v>
      </c>
    </row>
    <row r="12" spans="2:11" x14ac:dyDescent="0.25">
      <c r="B12" s="11"/>
      <c r="C12" s="4">
        <v>7304</v>
      </c>
      <c r="D12" s="4">
        <v>43753</v>
      </c>
      <c r="E12" s="4">
        <v>584943</v>
      </c>
      <c r="F12" s="4">
        <v>17283917</v>
      </c>
      <c r="G12" s="4">
        <v>80819278</v>
      </c>
      <c r="H12" s="4">
        <v>1066293216</v>
      </c>
      <c r="I12" s="4">
        <v>7520344084</v>
      </c>
      <c r="J12" s="4">
        <v>133453625764</v>
      </c>
      <c r="K12" s="4">
        <v>728059880540</v>
      </c>
    </row>
    <row r="13" spans="2:11" x14ac:dyDescent="0.25">
      <c r="B13" s="11"/>
      <c r="C13" s="4">
        <v>4599</v>
      </c>
      <c r="D13" s="4">
        <v>43383</v>
      </c>
      <c r="E13" s="4">
        <v>637243</v>
      </c>
      <c r="F13" s="4">
        <v>15666818</v>
      </c>
      <c r="G13" s="4">
        <v>72513753</v>
      </c>
      <c r="H13" s="4">
        <v>1008409655</v>
      </c>
      <c r="I13" s="4">
        <v>7499065535</v>
      </c>
      <c r="J13" s="4">
        <v>64303589419</v>
      </c>
      <c r="K13" s="4">
        <v>726804027649</v>
      </c>
    </row>
    <row r="14" spans="2:11" x14ac:dyDescent="0.25">
      <c r="B14" s="11"/>
      <c r="C14" s="4">
        <v>3547</v>
      </c>
      <c r="D14" s="4">
        <v>56818</v>
      </c>
      <c r="E14" s="4">
        <v>660197</v>
      </c>
      <c r="F14" s="4">
        <v>16880687</v>
      </c>
      <c r="G14" s="4">
        <v>89125700</v>
      </c>
      <c r="H14" s="4">
        <v>824970538</v>
      </c>
      <c r="I14" s="4">
        <v>7560434778</v>
      </c>
      <c r="J14" s="4">
        <v>54578388427</v>
      </c>
      <c r="K14" s="4">
        <v>725668221299</v>
      </c>
    </row>
    <row r="15" spans="2:11" x14ac:dyDescent="0.25">
      <c r="B15" s="11"/>
      <c r="C15" s="4">
        <v>2715</v>
      </c>
      <c r="D15" s="4">
        <v>45857</v>
      </c>
      <c r="E15" s="4">
        <v>1101888</v>
      </c>
      <c r="F15" s="4">
        <v>11381430</v>
      </c>
      <c r="G15" s="4">
        <v>90889297</v>
      </c>
      <c r="H15" s="4">
        <v>786796055</v>
      </c>
      <c r="I15" s="4">
        <v>7608038668</v>
      </c>
      <c r="J15" s="4">
        <v>53208361196</v>
      </c>
      <c r="K15" s="4">
        <v>721543275611</v>
      </c>
    </row>
    <row r="16" spans="2:11" x14ac:dyDescent="0.25">
      <c r="B16" s="5" t="s">
        <v>11</v>
      </c>
      <c r="C16" s="6">
        <f t="shared" ref="C16:K16" si="0" xml:space="preserve"> SUM(C6:C15) / 10</f>
        <v>3680.9</v>
      </c>
      <c r="D16" s="6">
        <f t="shared" si="0"/>
        <v>45388.3</v>
      </c>
      <c r="E16" s="6">
        <f t="shared" si="0"/>
        <v>671298</v>
      </c>
      <c r="F16" s="6">
        <f t="shared" si="0"/>
        <v>15849598.699999999</v>
      </c>
      <c r="G16" s="6">
        <f t="shared" si="0"/>
        <v>89118926.099999994</v>
      </c>
      <c r="H16" s="6">
        <f t="shared" si="0"/>
        <v>960530735.29999995</v>
      </c>
      <c r="I16" s="6">
        <f t="shared" si="0"/>
        <v>8128965533.6000004</v>
      </c>
      <c r="J16" s="6">
        <f t="shared" si="0"/>
        <v>76281693035.600006</v>
      </c>
      <c r="K16" s="6">
        <f t="shared" si="0"/>
        <v>719366330779.80005</v>
      </c>
    </row>
    <row r="17" spans="2:11" x14ac:dyDescent="0.25">
      <c r="B17" s="7" t="s">
        <v>22</v>
      </c>
      <c r="C17" s="8">
        <f t="shared" ref="C17:K17" si="1">_xlfn.STDEV.S(C6:C15)</f>
        <v>1491.6610018514411</v>
      </c>
      <c r="D17" s="8">
        <f t="shared" si="1"/>
        <v>13349.559660236815</v>
      </c>
      <c r="E17" s="8">
        <f t="shared" si="1"/>
        <v>184321.29772281396</v>
      </c>
      <c r="F17" s="8">
        <f t="shared" si="1"/>
        <v>4551911.4374468131</v>
      </c>
      <c r="G17" s="8">
        <f t="shared" si="1"/>
        <v>15814579.908108369</v>
      </c>
      <c r="H17" s="8">
        <f t="shared" si="1"/>
        <v>120596494.89298259</v>
      </c>
      <c r="I17" s="8">
        <f t="shared" si="1"/>
        <v>1714800917.4940765</v>
      </c>
      <c r="J17" s="8">
        <f t="shared" si="1"/>
        <v>23326097502.985641</v>
      </c>
      <c r="K17" s="8">
        <f t="shared" si="1"/>
        <v>18405236850.855347</v>
      </c>
    </row>
    <row r="19" spans="2:11" ht="13.8" customHeight="1" x14ac:dyDescent="0.25">
      <c r="B19" s="1" t="s">
        <v>15</v>
      </c>
      <c r="J19" s="9"/>
      <c r="K19" s="9"/>
    </row>
    <row r="20" spans="2:11" x14ac:dyDescent="0.25">
      <c r="B20" s="2" t="s">
        <v>10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</row>
    <row r="21" spans="2:11" x14ac:dyDescent="0.25">
      <c r="B21" s="11" t="s">
        <v>0</v>
      </c>
      <c r="C21" s="4">
        <v>4138</v>
      </c>
      <c r="D21" s="4">
        <v>41950</v>
      </c>
      <c r="E21" s="4">
        <v>554055</v>
      </c>
      <c r="F21" s="4">
        <v>6187400</v>
      </c>
      <c r="G21" s="4">
        <v>89278378</v>
      </c>
      <c r="H21" s="4">
        <v>969933718</v>
      </c>
      <c r="I21" s="4">
        <v>7375191193</v>
      </c>
      <c r="J21" s="4">
        <v>54325612453</v>
      </c>
      <c r="K21" s="4">
        <v>719459399794</v>
      </c>
    </row>
    <row r="22" spans="2:11" x14ac:dyDescent="0.25">
      <c r="B22" s="11"/>
      <c r="C22" s="4">
        <v>2375</v>
      </c>
      <c r="D22" s="4">
        <v>44695</v>
      </c>
      <c r="E22" s="4">
        <v>846702</v>
      </c>
      <c r="F22" s="4">
        <v>7452511</v>
      </c>
      <c r="G22" s="4">
        <v>165982331</v>
      </c>
      <c r="H22" s="4">
        <v>762008716</v>
      </c>
      <c r="I22" s="4">
        <v>7909850557</v>
      </c>
      <c r="J22" s="4">
        <v>58954451989</v>
      </c>
      <c r="K22" s="4">
        <v>724682156571</v>
      </c>
    </row>
    <row r="23" spans="2:11" x14ac:dyDescent="0.25">
      <c r="B23" s="11"/>
      <c r="C23" s="4">
        <v>2124</v>
      </c>
      <c r="D23" s="4">
        <v>38112</v>
      </c>
      <c r="E23" s="4">
        <v>455727</v>
      </c>
      <c r="F23" s="4">
        <v>9060240</v>
      </c>
      <c r="G23" s="4">
        <v>100975502</v>
      </c>
      <c r="H23" s="4">
        <v>765165798</v>
      </c>
      <c r="I23" s="4">
        <v>7436976202</v>
      </c>
      <c r="J23" s="4">
        <v>73446760989</v>
      </c>
      <c r="K23" s="4">
        <v>715423052085</v>
      </c>
    </row>
    <row r="24" spans="2:11" x14ac:dyDescent="0.25">
      <c r="B24" s="11"/>
      <c r="C24" s="4">
        <v>2345</v>
      </c>
      <c r="D24" s="4">
        <v>74542</v>
      </c>
      <c r="E24" s="4">
        <v>624268</v>
      </c>
      <c r="F24" s="4">
        <v>6468065</v>
      </c>
      <c r="G24" s="4">
        <v>94181880</v>
      </c>
      <c r="H24" s="4">
        <v>754736666</v>
      </c>
      <c r="I24" s="4">
        <v>7302413171</v>
      </c>
      <c r="J24" s="4">
        <v>53930207964</v>
      </c>
      <c r="K24" s="4">
        <v>728417219248</v>
      </c>
    </row>
    <row r="25" spans="2:11" x14ac:dyDescent="0.25">
      <c r="B25" s="11"/>
      <c r="C25" s="4">
        <v>3196</v>
      </c>
      <c r="D25" s="4">
        <v>43412</v>
      </c>
      <c r="E25" s="4">
        <v>530199</v>
      </c>
      <c r="F25" s="4">
        <v>7240275</v>
      </c>
      <c r="G25" s="4">
        <v>86214410</v>
      </c>
      <c r="H25" s="4">
        <v>840973495</v>
      </c>
      <c r="I25" s="4">
        <v>7740947599</v>
      </c>
      <c r="J25" s="4">
        <v>52892813156</v>
      </c>
      <c r="K25" s="4">
        <v>731704816414</v>
      </c>
    </row>
    <row r="26" spans="2:11" x14ac:dyDescent="0.25">
      <c r="B26" s="11"/>
      <c r="C26" s="4">
        <v>3627</v>
      </c>
      <c r="D26" s="4">
        <v>32282</v>
      </c>
      <c r="E26" s="4">
        <v>416654</v>
      </c>
      <c r="F26" s="4">
        <v>8918766</v>
      </c>
      <c r="G26" s="4">
        <v>97560644</v>
      </c>
      <c r="H26" s="4">
        <v>801053916</v>
      </c>
      <c r="I26" s="4">
        <v>7904809495</v>
      </c>
      <c r="J26" s="4">
        <v>53316194411</v>
      </c>
      <c r="K26" s="4">
        <v>729117482268</v>
      </c>
    </row>
    <row r="27" spans="2:11" x14ac:dyDescent="0.25">
      <c r="B27" s="11"/>
      <c r="C27" s="4">
        <v>2765</v>
      </c>
      <c r="D27" s="4">
        <v>32943</v>
      </c>
      <c r="E27" s="4">
        <v>429537</v>
      </c>
      <c r="F27" s="4">
        <v>6431220</v>
      </c>
      <c r="G27" s="4">
        <v>132976492</v>
      </c>
      <c r="H27" s="4">
        <v>879468071</v>
      </c>
      <c r="I27" s="4">
        <v>7698883924</v>
      </c>
      <c r="J27" s="4">
        <v>53511734770</v>
      </c>
      <c r="K27" s="4">
        <v>714773272279</v>
      </c>
    </row>
    <row r="28" spans="2:11" x14ac:dyDescent="0.25">
      <c r="B28" s="11"/>
      <c r="C28" s="4">
        <v>3517</v>
      </c>
      <c r="D28" s="4">
        <v>35879</v>
      </c>
      <c r="E28" s="4">
        <v>596555</v>
      </c>
      <c r="F28" s="4">
        <v>6087760</v>
      </c>
      <c r="G28" s="4">
        <v>118764323</v>
      </c>
      <c r="H28" s="4">
        <v>766110292</v>
      </c>
      <c r="I28" s="4">
        <v>7476868525</v>
      </c>
      <c r="J28" s="4">
        <v>54418951190</v>
      </c>
      <c r="K28" s="4">
        <v>717268188527</v>
      </c>
    </row>
    <row r="29" spans="2:11" x14ac:dyDescent="0.25">
      <c r="B29" s="11"/>
      <c r="C29" s="4">
        <v>2635</v>
      </c>
      <c r="D29" s="4">
        <v>31881</v>
      </c>
      <c r="E29" s="4">
        <v>559235</v>
      </c>
      <c r="F29" s="4">
        <v>8658242</v>
      </c>
      <c r="G29" s="4">
        <v>88477230</v>
      </c>
      <c r="H29" s="4">
        <v>757425540</v>
      </c>
      <c r="I29" s="4">
        <v>7398761613</v>
      </c>
      <c r="J29" s="4">
        <v>54274603345</v>
      </c>
      <c r="K29" s="4">
        <v>730759191823</v>
      </c>
    </row>
    <row r="30" spans="2:11" x14ac:dyDescent="0.25">
      <c r="B30" s="11"/>
      <c r="C30" s="4">
        <v>2795</v>
      </c>
      <c r="D30" s="4">
        <v>55886</v>
      </c>
      <c r="E30" s="4">
        <v>1067933</v>
      </c>
      <c r="F30" s="4">
        <v>6270889</v>
      </c>
      <c r="G30" s="4">
        <v>125358252</v>
      </c>
      <c r="H30" s="4">
        <v>828148774</v>
      </c>
      <c r="I30" s="4">
        <v>7521198456</v>
      </c>
      <c r="J30" s="4">
        <v>52847161116</v>
      </c>
      <c r="K30" s="4">
        <v>711728089078</v>
      </c>
    </row>
    <row r="31" spans="2:11" x14ac:dyDescent="0.25">
      <c r="B31" s="5" t="s">
        <v>11</v>
      </c>
      <c r="C31" s="6">
        <f t="shared" ref="C31:K31" si="2" xml:space="preserve"> SUM(C21:C30) / 10</f>
        <v>2951.7</v>
      </c>
      <c r="D31" s="6">
        <f t="shared" si="2"/>
        <v>43158.2</v>
      </c>
      <c r="E31" s="6">
        <f t="shared" si="2"/>
        <v>608086.5</v>
      </c>
      <c r="F31" s="6">
        <f t="shared" si="2"/>
        <v>7277536.7999999998</v>
      </c>
      <c r="G31" s="6">
        <f t="shared" si="2"/>
        <v>109976944.2</v>
      </c>
      <c r="H31" s="6">
        <f t="shared" si="2"/>
        <v>812502498.60000002</v>
      </c>
      <c r="I31" s="6">
        <f t="shared" si="2"/>
        <v>7576590073.5</v>
      </c>
      <c r="J31" s="6">
        <f t="shared" si="2"/>
        <v>56191849138.300003</v>
      </c>
      <c r="K31" s="6">
        <f t="shared" si="2"/>
        <v>722333286808.69995</v>
      </c>
    </row>
    <row r="32" spans="2:11" x14ac:dyDescent="0.25">
      <c r="B32" s="7" t="s">
        <v>22</v>
      </c>
      <c r="C32" s="8">
        <f t="shared" ref="C32:K32" si="3">_xlfn.STDEV.S(C21:C30)</f>
        <v>648.76379026233803</v>
      </c>
      <c r="D32" s="8">
        <f t="shared" si="3"/>
        <v>13245.938059143507</v>
      </c>
      <c r="E32" s="8">
        <f t="shared" si="3"/>
        <v>203279.51604311296</v>
      </c>
      <c r="F32" s="8">
        <f t="shared" si="3"/>
        <v>1192514.562625716</v>
      </c>
      <c r="G32" s="8">
        <f t="shared" si="3"/>
        <v>25645848.951259393</v>
      </c>
      <c r="H32" s="8">
        <f t="shared" si="3"/>
        <v>69736356.901344746</v>
      </c>
      <c r="I32" s="8">
        <f t="shared" si="3"/>
        <v>221264501.47221199</v>
      </c>
      <c r="J32" s="8">
        <f t="shared" si="3"/>
        <v>6309638092.6046057</v>
      </c>
      <c r="K32" s="8">
        <f t="shared" si="3"/>
        <v>7443625186.6868639</v>
      </c>
    </row>
    <row r="34" spans="2:11" ht="13.8" customHeight="1" x14ac:dyDescent="0.25">
      <c r="B34" s="1" t="s">
        <v>16</v>
      </c>
      <c r="J34" s="9"/>
      <c r="K34" s="9"/>
    </row>
    <row r="35" spans="2:11" x14ac:dyDescent="0.25">
      <c r="B35" s="2" t="s">
        <v>10</v>
      </c>
      <c r="C35" s="3" t="s">
        <v>1</v>
      </c>
      <c r="D35" s="3" t="s">
        <v>2</v>
      </c>
      <c r="E35" s="3" t="s">
        <v>3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</row>
    <row r="36" spans="2:11" x14ac:dyDescent="0.25">
      <c r="B36" s="11" t="s">
        <v>0</v>
      </c>
      <c r="C36" s="13">
        <v>4699</v>
      </c>
      <c r="D36" s="13">
        <v>59473</v>
      </c>
      <c r="E36" s="13">
        <v>797989</v>
      </c>
      <c r="F36" s="13">
        <v>5633456</v>
      </c>
      <c r="G36" s="13">
        <v>85007324</v>
      </c>
      <c r="H36" s="13">
        <v>917658786</v>
      </c>
      <c r="I36" s="13">
        <v>7527593661</v>
      </c>
      <c r="J36" s="13">
        <v>53533080553</v>
      </c>
      <c r="K36" s="13">
        <v>715938548356</v>
      </c>
    </row>
    <row r="37" spans="2:11" x14ac:dyDescent="0.25">
      <c r="B37" s="11"/>
      <c r="C37" s="13">
        <v>4198</v>
      </c>
      <c r="D37" s="13">
        <v>44876</v>
      </c>
      <c r="E37" s="13">
        <v>730641</v>
      </c>
      <c r="F37" s="13">
        <v>7200178</v>
      </c>
      <c r="G37" s="13">
        <v>89525549</v>
      </c>
      <c r="H37" s="13">
        <v>971243143</v>
      </c>
      <c r="I37" s="13">
        <v>7710133268</v>
      </c>
      <c r="J37" s="13">
        <v>53500453858</v>
      </c>
      <c r="K37" s="13">
        <v>727180385426</v>
      </c>
    </row>
    <row r="38" spans="2:11" x14ac:dyDescent="0.25">
      <c r="B38" s="11"/>
      <c r="C38" s="13">
        <v>4188</v>
      </c>
      <c r="D38" s="13">
        <v>77628</v>
      </c>
      <c r="E38" s="13">
        <v>694693</v>
      </c>
      <c r="F38" s="13">
        <v>6067672</v>
      </c>
      <c r="G38" s="13">
        <v>88165620</v>
      </c>
      <c r="H38" s="13">
        <v>793503636</v>
      </c>
      <c r="I38" s="13">
        <v>7622040377</v>
      </c>
      <c r="J38" s="13">
        <v>53942613632</v>
      </c>
      <c r="K38" s="13">
        <v>715223533008</v>
      </c>
    </row>
    <row r="39" spans="2:11" x14ac:dyDescent="0.25">
      <c r="B39" s="11"/>
      <c r="C39" s="13">
        <v>5731</v>
      </c>
      <c r="D39" s="13">
        <v>49094</v>
      </c>
      <c r="E39" s="13">
        <v>911986</v>
      </c>
      <c r="F39" s="13">
        <v>5879153</v>
      </c>
      <c r="G39" s="13">
        <v>79021128</v>
      </c>
      <c r="H39" s="13">
        <v>761657195</v>
      </c>
      <c r="I39" s="13">
        <v>7734158905</v>
      </c>
      <c r="J39" s="13">
        <v>54050928396</v>
      </c>
      <c r="K39" s="13">
        <v>725112938862</v>
      </c>
    </row>
    <row r="40" spans="2:11" x14ac:dyDescent="0.25">
      <c r="B40" s="11"/>
      <c r="C40" s="13">
        <v>4208</v>
      </c>
      <c r="D40" s="13">
        <v>36369</v>
      </c>
      <c r="E40" s="13">
        <v>734809</v>
      </c>
      <c r="F40" s="13">
        <v>5526732</v>
      </c>
      <c r="G40" s="13">
        <v>68854665</v>
      </c>
      <c r="H40" s="13">
        <v>866027993</v>
      </c>
      <c r="I40" s="13">
        <v>8865758633</v>
      </c>
      <c r="J40" s="13">
        <v>54726317939</v>
      </c>
      <c r="K40" s="13">
        <v>689076760559</v>
      </c>
    </row>
    <row r="41" spans="2:11" x14ac:dyDescent="0.25">
      <c r="B41" s="11"/>
      <c r="C41" s="13">
        <v>3447</v>
      </c>
      <c r="D41" s="13">
        <v>33794</v>
      </c>
      <c r="E41" s="13">
        <v>690716</v>
      </c>
      <c r="F41" s="13">
        <v>8215925</v>
      </c>
      <c r="G41" s="13">
        <v>73961675</v>
      </c>
      <c r="H41" s="13">
        <v>809576936</v>
      </c>
      <c r="I41" s="13">
        <v>8504603718</v>
      </c>
      <c r="J41" s="13">
        <v>53803084042</v>
      </c>
      <c r="K41" s="13">
        <v>702824417525</v>
      </c>
    </row>
    <row r="42" spans="2:11" x14ac:dyDescent="0.25">
      <c r="B42" s="11"/>
      <c r="C42" s="13">
        <v>6923</v>
      </c>
      <c r="D42" s="13">
        <v>39565</v>
      </c>
      <c r="E42" s="13">
        <v>630921</v>
      </c>
      <c r="F42" s="13">
        <v>6985299</v>
      </c>
      <c r="G42" s="13">
        <v>121439156</v>
      </c>
      <c r="H42" s="13">
        <v>908294491</v>
      </c>
      <c r="I42" s="13">
        <v>7595362941</v>
      </c>
      <c r="J42" s="13">
        <v>54994690478</v>
      </c>
      <c r="K42" s="13">
        <v>710023581066</v>
      </c>
    </row>
    <row r="43" spans="2:11" x14ac:dyDescent="0.25">
      <c r="B43" s="11"/>
      <c r="C43" s="13">
        <v>2705</v>
      </c>
      <c r="D43" s="13">
        <v>35748</v>
      </c>
      <c r="E43" s="13">
        <v>478371</v>
      </c>
      <c r="F43" s="13">
        <v>7742333</v>
      </c>
      <c r="G43" s="13">
        <v>100828664</v>
      </c>
      <c r="H43" s="13">
        <v>887596870</v>
      </c>
      <c r="I43" s="13">
        <v>7659772264</v>
      </c>
      <c r="J43" s="13">
        <v>59875485178</v>
      </c>
      <c r="K43" s="13">
        <v>711678216916</v>
      </c>
    </row>
    <row r="44" spans="2:11" x14ac:dyDescent="0.25">
      <c r="B44" s="11"/>
      <c r="C44" s="13">
        <v>3216</v>
      </c>
      <c r="D44" s="13">
        <v>33554</v>
      </c>
      <c r="E44" s="13">
        <v>631733</v>
      </c>
      <c r="F44" s="13">
        <v>12977648</v>
      </c>
      <c r="G44" s="13">
        <v>71231814</v>
      </c>
      <c r="H44" s="13">
        <v>1014993243</v>
      </c>
      <c r="I44" s="13">
        <v>8078626887</v>
      </c>
      <c r="J44" s="13">
        <v>65906133586</v>
      </c>
      <c r="K44" s="13">
        <v>715841320070</v>
      </c>
    </row>
    <row r="45" spans="2:11" x14ac:dyDescent="0.25">
      <c r="B45" s="11"/>
      <c r="C45" s="13">
        <v>2575</v>
      </c>
      <c r="D45" s="13">
        <v>34826</v>
      </c>
      <c r="E45" s="13">
        <v>614640</v>
      </c>
      <c r="F45" s="13">
        <v>9030794</v>
      </c>
      <c r="G45" s="13">
        <v>65814413</v>
      </c>
      <c r="H45" s="13">
        <v>1112695686</v>
      </c>
      <c r="I45" s="13">
        <v>7940676416</v>
      </c>
      <c r="J45" s="13">
        <v>65875381923</v>
      </c>
      <c r="K45" s="13">
        <v>711228836711</v>
      </c>
    </row>
    <row r="46" spans="2:11" x14ac:dyDescent="0.25">
      <c r="B46" s="5" t="s">
        <v>11</v>
      </c>
      <c r="C46" s="14">
        <f t="shared" ref="C46:K46" si="4" xml:space="preserve"> SUM(C36:C45) / 10</f>
        <v>4189</v>
      </c>
      <c r="D46" s="14">
        <f t="shared" si="4"/>
        <v>44492.7</v>
      </c>
      <c r="E46" s="14">
        <f t="shared" si="4"/>
        <v>691649.9</v>
      </c>
      <c r="F46" s="14">
        <f t="shared" si="4"/>
        <v>7525919</v>
      </c>
      <c r="G46" s="14">
        <f t="shared" si="4"/>
        <v>84385000.799999997</v>
      </c>
      <c r="H46" s="14">
        <f t="shared" si="4"/>
        <v>904324797.89999998</v>
      </c>
      <c r="I46" s="14">
        <f t="shared" si="4"/>
        <v>7923872707</v>
      </c>
      <c r="J46" s="14">
        <f t="shared" si="4"/>
        <v>57020816958.5</v>
      </c>
      <c r="K46" s="14">
        <f t="shared" si="4"/>
        <v>712412853849.90002</v>
      </c>
    </row>
    <row r="47" spans="2:11" x14ac:dyDescent="0.25">
      <c r="B47" s="7" t="s">
        <v>22</v>
      </c>
      <c r="C47" s="15">
        <f t="shared" ref="C47:K47" si="5">_xlfn.STDEV.S(C36:C45)</f>
        <v>1350.6215852956989</v>
      </c>
      <c r="D47" s="15">
        <f t="shared" si="5"/>
        <v>14290.576965648061</v>
      </c>
      <c r="E47" s="15">
        <f t="shared" si="5"/>
        <v>116402.36521790382</v>
      </c>
      <c r="F47" s="15">
        <f t="shared" si="5"/>
        <v>2244098.5761939641</v>
      </c>
      <c r="G47" s="15">
        <f t="shared" si="5"/>
        <v>16934485.908804253</v>
      </c>
      <c r="H47" s="15">
        <f t="shared" si="5"/>
        <v>107339829.70785987</v>
      </c>
      <c r="I47" s="15">
        <f t="shared" si="5"/>
        <v>441727951.48811626</v>
      </c>
      <c r="J47" s="15">
        <f t="shared" si="5"/>
        <v>5034082258.8394127</v>
      </c>
      <c r="K47" s="15">
        <f t="shared" si="5"/>
        <v>10830094600.75724</v>
      </c>
    </row>
  </sheetData>
  <mergeCells count="4">
    <mergeCell ref="B36:B45"/>
    <mergeCell ref="B6:B15"/>
    <mergeCell ref="B2:K3"/>
    <mergeCell ref="B21:B3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J R Q W j G p i z G j A A A A 9 Q A A A B I A H A B D b 2 5 m a W c v U G F j a 2 F n Z S 5 4 b W w g o h g A K K A U A A A A A A A A A A A A A A A A A A A A A A A A A A A A h Y + x D o I w G I R f h X S n L e h A y E 8 Z W C W a m B j X p v x i I x R D i + X d H H w k X 0 G M o m 6 O d 9 9 d c n e / 3 i A f 2 y a 4 Y G 9 1 Z z I S U U 4 C N K q r t K k z M r h D m J B c w E a q k 6 w x m M L G p q P V G T k 6 d 0 4 Z 8 9 5 T v 6 B d X 7 O Y 8 4 j t y 9 V W H b G V o T b W S a O Q f F r V / x Y R s H u N E T F N l j T h 0 y R g s w e l N l 8 e T + x J f 0 w o h s Y N P Q q 0 Y b E G N k t g 7 w v i A V B L A w Q U A A I A C A D M l F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J R Q W i i K R 7 g O A A A A E Q A A A B M A H A B G b 3 J t d W x h c y 9 T Z W N 0 a W 9 u M S 5 t I K I Y A C i g F A A A A A A A A A A A A A A A A A A A A A A A A A A A A C t O T S 7 J z M 9 T C I b Q h t Y A U E s B A i 0 A F A A C A A g A z J R Q W j G p i z G j A A A A 9 Q A A A B I A A A A A A A A A A A A A A A A A A A A A A E N v b m Z p Z y 9 Q Y W N r Y W d l L n h t b F B L A Q I t A B Q A A g A I A M y U U F o P y u m r p A A A A O k A A A A T A A A A A A A A A A A A A A A A A O 8 A A A B b Q 2 9 u d G V u d F 9 U e X B l c 1 0 u e G 1 s U E s B A i 0 A F A A C A A g A z J R Q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G v 6 e a 7 L Q 5 M l + s n Q m C k 8 W k A A A A A A g A A A A A A E G Y A A A A B A A A g A A A A A 0 c A x x J p 9 z 4 5 w 8 B v B c q J z S o I k T z X F x Q M k b n f r L U e g Y Y A A A A A D o A A A A A C A A A g A A A A d 0 V z k 6 2 t V X S G Z b u 4 W K l h i w w W U Z / D k I 1 B O M a Q X H 0 n O r V Q A A A A R s K h W w G U s B j M l t Y M q 8 W K d t T v t A V z 0 C n w z E w 6 2 5 d w j C W n g S u o 0 8 A 0 z 4 c O j Y g L s 2 L g w T m Z N 1 M A B U Q m N 8 D q d y p z Q m W g N 5 a t j n m c G x J Q v F 0 9 x d t A A A A A H P o B G O q P D c V 8 N t W A v W J x m S i I W o 2 3 K 0 G r l 3 i S H i 3 1 / i I m / i B G f 8 O d b D v r m x u 6 f x G T 5 w d e h m s n R / x X G 5 u c W + u 9 O A = = < / D a t a M a s h u p > 
</file>

<file path=customXml/itemProps1.xml><?xml version="1.0" encoding="utf-8"?>
<ds:datastoreItem xmlns:ds="http://schemas.openxmlformats.org/officeDocument/2006/customXml" ds:itemID="{22A5F084-5FC5-4FF7-819B-6D2C33D716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MERGESORT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</dc:creator>
  <cp:lastModifiedBy>Juan Jose</cp:lastModifiedBy>
  <dcterms:created xsi:type="dcterms:W3CDTF">2025-02-16T22:57:16Z</dcterms:created>
  <dcterms:modified xsi:type="dcterms:W3CDTF">2025-02-17T15:47:51Z</dcterms:modified>
</cp:coreProperties>
</file>