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binburke/Dropbox/2019_aSpring/INFO4871/hwk/hwk4-soln/"/>
    </mc:Choice>
  </mc:AlternateContent>
  <xr:revisionPtr revIDLastSave="0" documentId="13_ncr:1_{48A14FAC-67BE-5948-91F6-E8FD76469902}" xr6:coauthVersionLast="40" xr6:coauthVersionMax="40" xr10:uidLastSave="{00000000-0000-0000-0000-000000000000}"/>
  <bookViews>
    <workbookView xWindow="3820" yWindow="1900" windowWidth="21180" windowHeight="16420" activeTab="5" xr2:uid="{D8D605F8-015C-0740-BF92-A813C61E88C3}"/>
  </bookViews>
  <sheets>
    <sheet name="Rating Data" sheetId="1" r:id="rId1"/>
    <sheet name="Feature Data" sheetId="10" r:id="rId2"/>
    <sheet name="Rating Matrix" sheetId="2" r:id="rId3"/>
    <sheet name="Feature Matrix" sheetId="11" r:id="rId4"/>
    <sheet name="NB Tables" sheetId="3" r:id="rId5"/>
    <sheet name="Predictions" sheetId="6" r:id="rId6"/>
  </sheets>
  <definedNames>
    <definedName name="alpha">'NB Tables'!$I$1</definedName>
    <definedName name="beta">'NB Tables'!$I$2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3" i="6" l="1"/>
  <c r="H13" i="6"/>
  <c r="H14" i="6"/>
  <c r="B5" i="6"/>
  <c r="N21" i="3"/>
  <c r="C6" i="6"/>
  <c r="B6" i="6" s="1"/>
  <c r="B7" i="6" s="1"/>
  <c r="D6" i="6"/>
  <c r="E6" i="6"/>
  <c r="F6" i="6"/>
  <c r="G6" i="6"/>
  <c r="H6" i="6"/>
  <c r="H5" i="6"/>
  <c r="G5" i="6"/>
  <c r="F5" i="6"/>
  <c r="E5" i="6"/>
  <c r="D5" i="6"/>
  <c r="C5" i="6"/>
  <c r="D21" i="6" l="1"/>
  <c r="G14" i="6"/>
  <c r="C14" i="6"/>
  <c r="G13" i="6"/>
  <c r="C13" i="6"/>
  <c r="D24" i="3"/>
  <c r="C22" i="6" s="1"/>
  <c r="E24" i="3"/>
  <c r="D22" i="6" s="1"/>
  <c r="F24" i="3"/>
  <c r="G24" i="3"/>
  <c r="E22" i="6" s="1"/>
  <c r="H24" i="3"/>
  <c r="F22" i="6" s="1"/>
  <c r="I24" i="3"/>
  <c r="J24" i="3"/>
  <c r="K24" i="3"/>
  <c r="L24" i="3"/>
  <c r="C24" i="3"/>
  <c r="E23" i="3"/>
  <c r="F23" i="3"/>
  <c r="H23" i="3"/>
  <c r="F21" i="6" s="1"/>
  <c r="I23" i="3"/>
  <c r="J23" i="3"/>
  <c r="K23" i="3"/>
  <c r="L23" i="3"/>
  <c r="C23" i="3"/>
  <c r="D22" i="3"/>
  <c r="E22" i="3"/>
  <c r="F22" i="3"/>
  <c r="G22" i="3"/>
  <c r="H22" i="3"/>
  <c r="I22" i="3"/>
  <c r="J22" i="3"/>
  <c r="K22" i="3"/>
  <c r="L22" i="3"/>
  <c r="C22" i="3"/>
  <c r="D21" i="3"/>
  <c r="E21" i="3"/>
  <c r="F21" i="3"/>
  <c r="H21" i="3"/>
  <c r="I21" i="3"/>
  <c r="J21" i="3"/>
  <c r="K21" i="3"/>
  <c r="L21" i="3"/>
  <c r="C21" i="3"/>
  <c r="D20" i="3"/>
  <c r="E20" i="3"/>
  <c r="F20" i="3"/>
  <c r="G20" i="3"/>
  <c r="D14" i="6" s="1"/>
  <c r="H20" i="3"/>
  <c r="I20" i="3"/>
  <c r="J20" i="3"/>
  <c r="K20" i="3"/>
  <c r="L20" i="3"/>
  <c r="C20" i="3"/>
  <c r="D19" i="3"/>
  <c r="E19" i="3"/>
  <c r="F19" i="3"/>
  <c r="H19" i="3"/>
  <c r="I19" i="3"/>
  <c r="J19" i="3"/>
  <c r="K19" i="3"/>
  <c r="L19" i="3"/>
  <c r="C19" i="3"/>
  <c r="G8" i="3"/>
  <c r="G9" i="3"/>
  <c r="G7" i="3"/>
  <c r="G3" i="3"/>
  <c r="G4" i="3"/>
  <c r="G2" i="3"/>
  <c r="D16" i="3"/>
  <c r="D23" i="3" s="1"/>
  <c r="C21" i="6" s="1"/>
  <c r="E16" i="3"/>
  <c r="F16" i="3"/>
  <c r="G16" i="3"/>
  <c r="G23" i="3" s="1"/>
  <c r="E21" i="6" s="1"/>
  <c r="H16" i="3"/>
  <c r="I16" i="3"/>
  <c r="J16" i="3"/>
  <c r="K16" i="3"/>
  <c r="L16" i="3"/>
  <c r="C16" i="3"/>
  <c r="D15" i="3"/>
  <c r="E15" i="3"/>
  <c r="F15" i="3"/>
  <c r="G15" i="3"/>
  <c r="H15" i="3"/>
  <c r="I15" i="3"/>
  <c r="J15" i="3"/>
  <c r="K15" i="3"/>
  <c r="L15" i="3"/>
  <c r="C15" i="3"/>
  <c r="D14" i="3"/>
  <c r="E14" i="3"/>
  <c r="F14" i="3"/>
  <c r="G14" i="3"/>
  <c r="G21" i="3" s="1"/>
  <c r="H14" i="3"/>
  <c r="I14" i="3"/>
  <c r="J14" i="3"/>
  <c r="K14" i="3"/>
  <c r="L14" i="3"/>
  <c r="C14" i="3"/>
  <c r="D13" i="3"/>
  <c r="E13" i="3"/>
  <c r="F13" i="3"/>
  <c r="G13" i="3"/>
  <c r="H13" i="3"/>
  <c r="I13" i="3"/>
  <c r="J13" i="3"/>
  <c r="K13" i="3"/>
  <c r="L13" i="3"/>
  <c r="C13" i="3"/>
  <c r="D12" i="3"/>
  <c r="E12" i="3"/>
  <c r="F12" i="3"/>
  <c r="G12" i="3"/>
  <c r="G19" i="3" s="1"/>
  <c r="H12" i="3"/>
  <c r="I12" i="3"/>
  <c r="J12" i="3"/>
  <c r="K12" i="3"/>
  <c r="L12" i="3"/>
  <c r="C12" i="3"/>
  <c r="B22" i="6" l="1"/>
  <c r="E14" i="6"/>
  <c r="B14" i="6" s="1"/>
  <c r="F14" i="6"/>
  <c r="E13" i="6"/>
  <c r="B13" i="6" s="1"/>
  <c r="B15" i="6" s="1"/>
  <c r="F13" i="6"/>
  <c r="B21" i="6"/>
  <c r="B23" i="6" s="1"/>
  <c r="B8" i="6"/>
  <c r="B16" i="6" l="1"/>
</calcChain>
</file>

<file path=xl/sharedStrings.xml><?xml version="1.0" encoding="utf-8"?>
<sst xmlns="http://schemas.openxmlformats.org/spreadsheetml/2006/main" count="124" uniqueCount="33">
  <si>
    <t>User</t>
  </si>
  <si>
    <t>Item</t>
  </si>
  <si>
    <t>Rating</t>
  </si>
  <si>
    <t>Prediction</t>
  </si>
  <si>
    <t>Feature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</si>
  <si>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</si>
  <si>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</si>
  <si>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</si>
  <si>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</si>
  <si>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</si>
  <si>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</si>
  <si>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</si>
  <si>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</si>
  <si>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</si>
  <si>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</si>
  <si>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User 1</t>
  </si>
  <si>
    <t>Liked</t>
  </si>
  <si>
    <t>~Liked</t>
  </si>
  <si>
    <t>User 3</t>
  </si>
  <si>
    <t>Liked items</t>
  </si>
  <si>
    <t>~Liked items</t>
  </si>
  <si>
    <t>User 5</t>
  </si>
  <si>
    <t>Count</t>
  </si>
  <si>
    <t>P(L|f)</t>
  </si>
  <si>
    <t>P(~L|f)</t>
  </si>
  <si>
    <t>P(L)</t>
  </si>
  <si>
    <t>P(~L)</t>
  </si>
  <si>
    <t>alpha</t>
  </si>
  <si>
    <t>beta</t>
  </si>
  <si>
    <t>log-likelihood</t>
  </si>
  <si>
    <t>P(Like) Numerator</t>
  </si>
  <si>
    <t>P(~Like) Numerator</t>
  </si>
  <si>
    <t>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</si>
</sst>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  <xf numFmtId="0" fontId="0" fillId="0" borderId="2" xfId="0" applyBorder="1"/>
    <xf numFmtId="0" fontId="0" fillId="0" borderId="1" xfId="0" applyBorder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273A3-5EC5-9C43-9450-2903119A867A}">
  <dimension ref="A1:C18"/>
  <sheetViews>
    <sheetView zoomScale="101" workbookViewId="0">
      <selection activeCell="A28" sqref="A28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1</v>
      </c>
      <c r="B2">
        <v>1</v>
      </c>
      <c r="C2">
        <v>1</v>
      </c>
    </row>
    <row r="3" spans="1:3" x14ac:dyDescent="0.2">
      <c r="A3">
        <v>1</v>
      </c>
      <c r="B3">
        <v>2</v>
      </c>
      <c r="C3">
        <v>2</v>
      </c>
    </row>
    <row r="4" spans="1:3" x14ac:dyDescent="0.2">
      <c r="A4">
        <v>1</v>
      </c>
      <c r="B4">
        <v>3</v>
      </c>
      <c r="C4" s="1">
        <v>3</v>
      </c>
    </row>
    <row r="5" spans="1:3" x14ac:dyDescent="0.2">
      <c r="A5">
        <v>1</v>
      </c>
      <c r="B5">
        <v>4</v>
      </c>
      <c r="C5" s="2">
        <v>4</v>
      </c>
    </row>
    <row r="6" spans="1:3" x14ac:dyDescent="0.2">
      <c r="A6">
        <v>2</v>
      </c>
      <c r="B6">
        <v>2</v>
      </c>
      <c r="C6">
        <v>4</v>
      </c>
    </row>
    <row r="7" spans="1:3" x14ac:dyDescent="0.2">
      <c r="A7">
        <v>2</v>
      </c>
      <c r="B7">
        <v>3</v>
      </c>
      <c r="C7">
        <v>3</v>
      </c>
    </row>
    <row r="8" spans="1:3" x14ac:dyDescent="0.2">
      <c r="A8">
        <v>2</v>
      </c>
      <c r="B8">
        <v>4</v>
      </c>
      <c r="C8">
        <v>2</v>
      </c>
    </row>
    <row r="9" spans="1:3" x14ac:dyDescent="0.2">
      <c r="A9">
        <v>2</v>
      </c>
      <c r="B9">
        <v>5</v>
      </c>
      <c r="C9">
        <v>1</v>
      </c>
    </row>
    <row r="10" spans="1:3" x14ac:dyDescent="0.2">
      <c r="A10">
        <v>3</v>
      </c>
      <c r="B10">
        <v>1</v>
      </c>
      <c r="C10">
        <v>2</v>
      </c>
    </row>
    <row r="11" spans="1:3" x14ac:dyDescent="0.2">
      <c r="A11">
        <v>3</v>
      </c>
      <c r="B11">
        <v>2</v>
      </c>
      <c r="C11">
        <v>2</v>
      </c>
    </row>
    <row r="12" spans="1:3" x14ac:dyDescent="0.2">
      <c r="A12">
        <v>3</v>
      </c>
      <c r="B12">
        <v>3</v>
      </c>
      <c r="C12">
        <v>5</v>
      </c>
    </row>
    <row r="13" spans="1:3" x14ac:dyDescent="0.2">
      <c r="A13">
        <v>4</v>
      </c>
      <c r="B13">
        <v>3</v>
      </c>
      <c r="C13">
        <v>2</v>
      </c>
    </row>
    <row r="14" spans="1:3" x14ac:dyDescent="0.2">
      <c r="A14">
        <v>4</v>
      </c>
      <c r="B14">
        <v>4</v>
      </c>
      <c r="C14">
        <v>2</v>
      </c>
    </row>
    <row r="15" spans="1:3" x14ac:dyDescent="0.2">
      <c r="A15">
        <v>4</v>
      </c>
      <c r="B15">
        <v>5</v>
      </c>
      <c r="C15">
        <v>5</v>
      </c>
    </row>
    <row r="16" spans="1:3" x14ac:dyDescent="0.2">
      <c r="A16">
        <v>5</v>
      </c>
      <c r="B16">
        <v>1</v>
      </c>
      <c r="C16">
        <v>3</v>
      </c>
    </row>
    <row r="17" spans="1:3" x14ac:dyDescent="0.2">
      <c r="A17">
        <v>5</v>
      </c>
      <c r="B17">
        <v>3</v>
      </c>
      <c r="C17">
        <v>5</v>
      </c>
    </row>
    <row r="18" spans="1:3" x14ac:dyDescent="0.2">
      <c r="A18">
        <v>5</v>
      </c>
      <c r="B18">
        <v>5</v>
      </c>
      <c r="C18">
        <v>3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C9B9A-57FD-DC4C-9310-B7448F7941A4}">
  <dimension ref="A1:B28"/>
  <sheetViews>
    <sheetView workbookViewId="0">
      <selection activeCell="E10" sqref="E10"/>
    </sheetView>
  </sheetViews>
  <sheetFormatPr baseColWidth="10" defaultRowHeight="16" x14ac:dyDescent="0.2"/>
  <sheetData>
    <row r="1" spans="1:2" x14ac:dyDescent="0.2">
      <c r="A1" t="s">
        <v>1</v>
      </c>
      <c r="B1" t="s">
        <v>4</v>
      </c>
    </row>
    <row r="2" spans="1:2" x14ac:dyDescent="0.2">
      <c r="A2">
        <v>1</v>
      </c>
      <c r="B2" t="s">
        <v>5</v>
      </c>
    </row>
    <row r="3" spans="1:2" x14ac:dyDescent="0.2">
      <c r="A3">
        <v>1</v>
      </c>
      <c r="B3" t="s">
        <v>6</v>
      </c>
    </row>
    <row r="4" spans="1:2" x14ac:dyDescent="0.2">
      <c r="A4">
        <v>1</v>
      </c>
      <c r="B4" t="s">
        <v>7</v>
      </c>
    </row>
    <row r="5" spans="1:2" x14ac:dyDescent="0.2">
      <c r="A5">
        <v>1</v>
      </c>
      <c r="B5" t="s">
        <v>8</v>
      </c>
    </row>
    <row r="6" spans="1:2" x14ac:dyDescent="0.2">
      <c r="A6">
        <v>1</v>
      </c>
      <c r="B6" t="s">
        <v>9</v>
      </c>
    </row>
    <row r="7" spans="1:2" x14ac:dyDescent="0.2">
      <c r="A7">
        <v>1</v>
      </c>
      <c r="B7" t="s">
        <v>14</v>
      </c>
    </row>
    <row r="8" spans="1:2" x14ac:dyDescent="0.2">
      <c r="A8">
        <v>2</v>
      </c>
      <c r="B8" t="s">
        <v>6</v>
      </c>
    </row>
    <row r="9" spans="1:2" x14ac:dyDescent="0.2">
      <c r="A9">
        <v>2</v>
      </c>
      <c r="B9" t="s">
        <v>7</v>
      </c>
    </row>
    <row r="10" spans="1:2" x14ac:dyDescent="0.2">
      <c r="A10">
        <v>2</v>
      </c>
      <c r="B10" t="s">
        <v>9</v>
      </c>
    </row>
    <row r="11" spans="1:2" x14ac:dyDescent="0.2">
      <c r="A11">
        <v>2</v>
      </c>
      <c r="B11" t="s">
        <v>10</v>
      </c>
    </row>
    <row r="12" spans="1:2" x14ac:dyDescent="0.2">
      <c r="A12">
        <v>3</v>
      </c>
      <c r="B12" t="s">
        <v>5</v>
      </c>
    </row>
    <row r="13" spans="1:2" x14ac:dyDescent="0.2">
      <c r="A13">
        <v>3</v>
      </c>
      <c r="B13" t="s">
        <v>7</v>
      </c>
    </row>
    <row r="14" spans="1:2" x14ac:dyDescent="0.2">
      <c r="A14">
        <v>3</v>
      </c>
      <c r="B14" t="s">
        <v>8</v>
      </c>
    </row>
    <row r="15" spans="1:2" x14ac:dyDescent="0.2">
      <c r="A15">
        <v>3</v>
      </c>
      <c r="B15" t="s">
        <v>10</v>
      </c>
    </row>
    <row r="16" spans="1:2" x14ac:dyDescent="0.2">
      <c r="A16">
        <v>3</v>
      </c>
      <c r="B16" t="s">
        <v>11</v>
      </c>
    </row>
    <row r="17" spans="1:2" x14ac:dyDescent="0.2">
      <c r="A17">
        <v>3</v>
      </c>
      <c r="B17" t="s">
        <v>14</v>
      </c>
    </row>
    <row r="18" spans="1:2" x14ac:dyDescent="0.2">
      <c r="A18">
        <v>4</v>
      </c>
      <c r="B18" t="s">
        <v>8</v>
      </c>
    </row>
    <row r="19" spans="1:2" x14ac:dyDescent="0.2">
      <c r="A19">
        <v>4</v>
      </c>
      <c r="B19" t="s">
        <v>9</v>
      </c>
    </row>
    <row r="20" spans="1:2" x14ac:dyDescent="0.2">
      <c r="A20">
        <v>4</v>
      </c>
      <c r="B20" t="s">
        <v>11</v>
      </c>
    </row>
    <row r="21" spans="1:2" x14ac:dyDescent="0.2">
      <c r="A21">
        <v>4</v>
      </c>
      <c r="B21" t="s">
        <v>12</v>
      </c>
    </row>
    <row r="22" spans="1:2" x14ac:dyDescent="0.2">
      <c r="A22">
        <v>4</v>
      </c>
      <c r="B22" t="s">
        <v>14</v>
      </c>
    </row>
    <row r="23" spans="1:2" x14ac:dyDescent="0.2">
      <c r="A23">
        <v>5</v>
      </c>
      <c r="B23" t="s">
        <v>5</v>
      </c>
    </row>
    <row r="24" spans="1:2" x14ac:dyDescent="0.2">
      <c r="A24">
        <v>5</v>
      </c>
      <c r="B24" t="s">
        <v>6</v>
      </c>
    </row>
    <row r="25" spans="1:2" x14ac:dyDescent="0.2">
      <c r="A25">
        <v>5</v>
      </c>
      <c r="B25" t="s">
        <v>10</v>
      </c>
    </row>
    <row r="26" spans="1:2" x14ac:dyDescent="0.2">
      <c r="A26">
        <v>5</v>
      </c>
      <c r="B26" t="s">
        <v>11</v>
      </c>
    </row>
    <row r="27" spans="1:2" x14ac:dyDescent="0.2">
      <c r="A27">
        <v>5</v>
      </c>
      <c r="B27" t="s">
        <v>12</v>
      </c>
    </row>
    <row r="28" spans="1:2" x14ac:dyDescent="0.2">
      <c r="A28">
        <v>5</v>
      </c>
      <c r="B28" t="s">
        <v>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85CEA-6988-DA4C-92A3-4FDEA2206F86}">
  <dimension ref="A1:F6"/>
  <sheetViews>
    <sheetView workbookViewId="0">
      <selection activeCell="G4" sqref="G4"/>
    </sheetView>
  </sheetViews>
  <sheetFormatPr baseColWidth="10" defaultRowHeight="16" x14ac:dyDescent="0.2"/>
  <sheetData>
    <row r="1" spans="1:6" x14ac:dyDescent="0.2">
      <c r="A1" s="3"/>
      <c r="B1" s="3">
        <v>1</v>
      </c>
      <c r="C1" s="3">
        <v>2</v>
      </c>
      <c r="D1" s="3">
        <v>3</v>
      </c>
      <c r="E1" s="3">
        <v>4</v>
      </c>
      <c r="F1" s="3">
        <v>5</v>
      </c>
    </row>
    <row r="2" spans="1:6" x14ac:dyDescent="0.2">
      <c r="A2" s="3">
        <v>1</v>
      </c>
      <c r="B2" s="5">
        <v>1</v>
      </c>
      <c r="C2" s="5">
        <v>2</v>
      </c>
      <c r="D2" s="5">
        <v>3</v>
      </c>
      <c r="E2" s="5">
        <v>4</v>
      </c>
      <c r="F2" s="5"/>
    </row>
    <row r="3" spans="1:6" x14ac:dyDescent="0.2">
      <c r="A3" s="3">
        <v>2</v>
      </c>
      <c r="B3" s="5"/>
      <c r="C3" s="5">
        <v>4</v>
      </c>
      <c r="D3" s="5">
        <v>3</v>
      </c>
      <c r="E3" s="5">
        <v>2</v>
      </c>
      <c r="F3" s="5">
        <v>1</v>
      </c>
    </row>
    <row r="4" spans="1:6" x14ac:dyDescent="0.2">
      <c r="A4" s="3">
        <v>3</v>
      </c>
      <c r="B4" s="5">
        <v>2</v>
      </c>
      <c r="C4" s="5">
        <v>2</v>
      </c>
      <c r="D4" s="5">
        <v>5</v>
      </c>
      <c r="E4" s="5"/>
      <c r="F4" s="5"/>
    </row>
    <row r="5" spans="1:6" x14ac:dyDescent="0.2">
      <c r="A5" s="3">
        <v>4</v>
      </c>
      <c r="B5" s="5"/>
      <c r="C5" s="5"/>
      <c r="D5" s="5">
        <v>2</v>
      </c>
      <c r="E5" s="5">
        <v>2</v>
      </c>
      <c r="F5" s="5">
        <v>5</v>
      </c>
    </row>
    <row r="6" spans="1:6" x14ac:dyDescent="0.2">
      <c r="A6" s="3">
        <v>5</v>
      </c>
      <c r="B6" s="4">
        <v>3</v>
      </c>
      <c r="C6" s="4"/>
      <c r="D6" s="4">
        <v>5</v>
      </c>
      <c r="E6" s="4"/>
      <c r="F6" s="4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395B4-F7FA-A340-9478-929130AF7087}">
  <dimension ref="A1:K7"/>
  <sheetViews>
    <sheetView workbookViewId="0">
      <selection activeCell="D17" sqref="D17"/>
    </sheetView>
  </sheetViews>
  <sheetFormatPr baseColWidth="10" defaultRowHeight="16" x14ac:dyDescent="0.2"/>
  <sheetData>
    <row r="1" spans="1:11" x14ac:dyDescent="0.2">
      <c r="A1" s="3"/>
      <c r="B1" s="3" t="s">
        <v>4</v>
      </c>
      <c r="C1" s="3"/>
      <c r="D1" s="3"/>
      <c r="E1" s="3"/>
      <c r="F1" s="3"/>
      <c r="G1" s="3"/>
      <c r="H1" s="3"/>
      <c r="I1" s="3"/>
      <c r="J1" s="3"/>
      <c r="K1" s="3"/>
    </row>
    <row r="2" spans="1:11" x14ac:dyDescent="0.2">
      <c r="A2" s="3" t="s">
        <v>1</v>
      </c>
      <c r="B2" s="3" t="s">
        <v>5</v>
      </c>
      <c r="C2" s="3" t="s">
        <v>6</v>
      </c>
      <c r="D2" s="3" t="s">
        <v>7</v>
      </c>
      <c r="E2" s="3" t="s">
        <v>8</v>
      </c>
      <c r="F2" s="3" t="s">
        <v>9</v>
      </c>
      <c r="G2" s="3" t="s">
        <v>10</v>
      </c>
      <c r="H2" s="3" t="s">
        <v>11</v>
      </c>
      <c r="I2" s="3" t="s">
        <v>12</v>
      </c>
      <c r="J2" s="3" t="s">
        <v>13</v>
      </c>
      <c r="K2" s="3" t="s">
        <v>14</v>
      </c>
    </row>
    <row r="3" spans="1:11" x14ac:dyDescent="0.2">
      <c r="A3" s="3">
        <v>1</v>
      </c>
      <c r="B3">
        <v>1</v>
      </c>
      <c r="C3">
        <v>1</v>
      </c>
      <c r="D3">
        <v>1</v>
      </c>
      <c r="E3">
        <v>1</v>
      </c>
      <c r="F3">
        <v>1</v>
      </c>
      <c r="K3">
        <v>1</v>
      </c>
    </row>
    <row r="4" spans="1:11" x14ac:dyDescent="0.2">
      <c r="A4" s="3">
        <v>2</v>
      </c>
      <c r="C4">
        <v>1</v>
      </c>
      <c r="D4">
        <v>1</v>
      </c>
      <c r="F4">
        <v>1</v>
      </c>
      <c r="G4">
        <v>1</v>
      </c>
    </row>
    <row r="5" spans="1:11" x14ac:dyDescent="0.2">
      <c r="A5" s="3">
        <v>3</v>
      </c>
      <c r="B5">
        <v>1</v>
      </c>
      <c r="D5">
        <v>1</v>
      </c>
      <c r="E5">
        <v>1</v>
      </c>
      <c r="G5">
        <v>1</v>
      </c>
      <c r="H5">
        <v>1</v>
      </c>
      <c r="K5">
        <v>1</v>
      </c>
    </row>
    <row r="6" spans="1:11" x14ac:dyDescent="0.2">
      <c r="A6" s="3">
        <v>4</v>
      </c>
      <c r="E6">
        <v>1</v>
      </c>
      <c r="F6">
        <v>1</v>
      </c>
      <c r="H6">
        <v>1</v>
      </c>
      <c r="I6">
        <v>1</v>
      </c>
      <c r="K6">
        <v>1</v>
      </c>
    </row>
    <row r="7" spans="1:11" x14ac:dyDescent="0.2">
      <c r="A7" s="3">
        <v>5</v>
      </c>
      <c r="B7">
        <v>1</v>
      </c>
      <c r="C7">
        <v>1</v>
      </c>
      <c r="G7">
        <v>1</v>
      </c>
      <c r="H7">
        <v>1</v>
      </c>
      <c r="I7">
        <v>1</v>
      </c>
      <c r="J7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405CD-11A2-7D4B-8714-EA5300D4D8B5}">
  <dimension ref="A1:N24"/>
  <sheetViews>
    <sheetView zoomScale="110" workbookViewId="0">
      <selection activeCell="N22" sqref="N22"/>
    </sheetView>
  </sheetViews>
  <sheetFormatPr baseColWidth="10" defaultRowHeight="16" x14ac:dyDescent="0.2"/>
  <cols>
    <col min="14" max="14" width="13.1640625" bestFit="1" customWidth="1"/>
  </cols>
  <sheetData>
    <row r="1" spans="1:12" x14ac:dyDescent="0.2">
      <c r="A1" t="s">
        <v>19</v>
      </c>
      <c r="F1" t="s">
        <v>22</v>
      </c>
      <c r="G1" t="s">
        <v>25</v>
      </c>
      <c r="H1" t="s">
        <v>27</v>
      </c>
      <c r="I1">
        <v>0.01</v>
      </c>
    </row>
    <row r="2" spans="1:12" x14ac:dyDescent="0.2">
      <c r="A2" t="s">
        <v>15</v>
      </c>
      <c r="B2">
        <v>3</v>
      </c>
      <c r="C2">
        <v>4</v>
      </c>
      <c r="F2">
        <v>2</v>
      </c>
      <c r="G2">
        <f>(F2+alpha)/(F2+F7+2*alpha)</f>
        <v>0.5</v>
      </c>
      <c r="H2" t="s">
        <v>28</v>
      </c>
      <c r="I2">
        <v>0.02</v>
      </c>
    </row>
    <row r="3" spans="1:12" x14ac:dyDescent="0.2">
      <c r="A3" t="s">
        <v>18</v>
      </c>
      <c r="B3">
        <v>3</v>
      </c>
      <c r="F3">
        <v>1</v>
      </c>
      <c r="G3">
        <f>(F3+alpha)/(F3+F8+2*alpha)</f>
        <v>0.33443708609271522</v>
      </c>
    </row>
    <row r="4" spans="1:12" x14ac:dyDescent="0.2">
      <c r="A4" t="s">
        <v>21</v>
      </c>
      <c r="B4">
        <v>1</v>
      </c>
      <c r="C4">
        <v>3</v>
      </c>
      <c r="D4">
        <v>5</v>
      </c>
      <c r="F4">
        <v>3</v>
      </c>
      <c r="G4">
        <f>(F4+alpha)/(F4+F9+2*alpha)</f>
        <v>0.99668874172185418</v>
      </c>
    </row>
    <row r="6" spans="1:12" x14ac:dyDescent="0.2">
      <c r="A6" t="s">
        <v>20</v>
      </c>
      <c r="G6" t="s">
        <v>26</v>
      </c>
    </row>
    <row r="7" spans="1:12" x14ac:dyDescent="0.2">
      <c r="A7" t="s">
        <v>15</v>
      </c>
      <c r="B7">
        <v>1</v>
      </c>
      <c r="C7">
        <v>2</v>
      </c>
      <c r="F7">
        <v>2</v>
      </c>
      <c r="G7">
        <f>(F7+alpha)/(F2+F7+2*alpha)</f>
        <v>0.5</v>
      </c>
    </row>
    <row r="8" spans="1:12" x14ac:dyDescent="0.2">
      <c r="A8" t="s">
        <v>18</v>
      </c>
      <c r="B8">
        <v>1</v>
      </c>
      <c r="C8">
        <v>2</v>
      </c>
      <c r="F8">
        <v>2</v>
      </c>
      <c r="G8">
        <f>(F8+alpha)/(F3+F8+2*alpha)</f>
        <v>0.66556291390728473</v>
      </c>
    </row>
    <row r="9" spans="1:12" x14ac:dyDescent="0.2">
      <c r="A9" t="s">
        <v>21</v>
      </c>
      <c r="F9">
        <v>0</v>
      </c>
      <c r="G9">
        <f>(F9+alpha)/(F4+F9+2*alpha)</f>
        <v>3.3112582781456954E-3</v>
      </c>
    </row>
    <row r="11" spans="1:12" x14ac:dyDescent="0.2">
      <c r="C11" t="s">
        <v>5</v>
      </c>
      <c r="D11" t="s">
        <v>6</v>
      </c>
      <c r="E11" t="s">
        <v>7</v>
      </c>
      <c r="F11" t="s">
        <v>8</v>
      </c>
      <c r="G11" t="s">
        <v>9</v>
      </c>
      <c r="H11" t="s">
        <v>10</v>
      </c>
      <c r="I11" t="s">
        <v>11</v>
      </c>
      <c r="J11" t="s">
        <v>12</v>
      </c>
      <c r="K11" t="s">
        <v>13</v>
      </c>
      <c r="L11" t="s">
        <v>14</v>
      </c>
    </row>
    <row r="12" spans="1:12" x14ac:dyDescent="0.2">
      <c r="A12" t="s">
        <v>15</v>
      </c>
      <c r="B12" t="s">
        <v>16</v>
      </c>
      <c r="C12">
        <f>'Feature Matrix'!B5+'Feature Matrix'!B6</f>
        <v>1</v>
      </c>
      <c r="D12">
        <f>'Feature Matrix'!C5+'Feature Matrix'!C6</f>
        <v>0</v>
      </c>
      <c r="E12">
        <f>'Feature Matrix'!D5+'Feature Matrix'!D6</f>
        <v>1</v>
      </c>
      <c r="F12">
        <f>'Feature Matrix'!E5+'Feature Matrix'!E6</f>
        <v>2</v>
      </c>
      <c r="G12">
        <f>'Feature Matrix'!F5+'Feature Matrix'!F6</f>
        <v>1</v>
      </c>
      <c r="H12">
        <f>'Feature Matrix'!G5+'Feature Matrix'!G6</f>
        <v>1</v>
      </c>
      <c r="I12">
        <f>'Feature Matrix'!H5+'Feature Matrix'!H6</f>
        <v>2</v>
      </c>
      <c r="J12">
        <f>'Feature Matrix'!I5+'Feature Matrix'!I6</f>
        <v>1</v>
      </c>
      <c r="K12">
        <f>'Feature Matrix'!J5+'Feature Matrix'!J6</f>
        <v>0</v>
      </c>
      <c r="L12">
        <f>'Feature Matrix'!K5+'Feature Matrix'!K6</f>
        <v>2</v>
      </c>
    </row>
    <row r="13" spans="1:12" x14ac:dyDescent="0.2">
      <c r="B13" t="s">
        <v>17</v>
      </c>
      <c r="C13">
        <f>'Feature Matrix'!B3+'Feature Matrix'!B4</f>
        <v>1</v>
      </c>
      <c r="D13">
        <f>'Feature Matrix'!C3+'Feature Matrix'!C4</f>
        <v>2</v>
      </c>
      <c r="E13">
        <f>'Feature Matrix'!D3+'Feature Matrix'!D4</f>
        <v>2</v>
      </c>
      <c r="F13">
        <f>'Feature Matrix'!E3+'Feature Matrix'!E4</f>
        <v>1</v>
      </c>
      <c r="G13">
        <f>'Feature Matrix'!F3+'Feature Matrix'!F4</f>
        <v>2</v>
      </c>
      <c r="H13">
        <f>'Feature Matrix'!G3+'Feature Matrix'!G4</f>
        <v>1</v>
      </c>
      <c r="I13">
        <f>'Feature Matrix'!H3+'Feature Matrix'!H4</f>
        <v>0</v>
      </c>
      <c r="J13">
        <f>'Feature Matrix'!I3+'Feature Matrix'!I4</f>
        <v>0</v>
      </c>
      <c r="K13">
        <f>'Feature Matrix'!J3+'Feature Matrix'!J4</f>
        <v>0</v>
      </c>
      <c r="L13">
        <f>'Feature Matrix'!K3+'Feature Matrix'!K4</f>
        <v>1</v>
      </c>
    </row>
    <row r="14" spans="1:12" x14ac:dyDescent="0.2">
      <c r="A14" t="s">
        <v>18</v>
      </c>
      <c r="B14" t="s">
        <v>16</v>
      </c>
      <c r="C14">
        <f>'Feature Matrix'!B5</f>
        <v>1</v>
      </c>
      <c r="D14">
        <f>'Feature Matrix'!C5</f>
        <v>0</v>
      </c>
      <c r="E14">
        <f>'Feature Matrix'!D5</f>
        <v>1</v>
      </c>
      <c r="F14">
        <f>'Feature Matrix'!E5</f>
        <v>1</v>
      </c>
      <c r="G14">
        <f>'Feature Matrix'!F5</f>
        <v>0</v>
      </c>
      <c r="H14">
        <f>'Feature Matrix'!G5</f>
        <v>1</v>
      </c>
      <c r="I14">
        <f>'Feature Matrix'!H5</f>
        <v>1</v>
      </c>
      <c r="J14">
        <f>'Feature Matrix'!I5</f>
        <v>0</v>
      </c>
      <c r="K14">
        <f>'Feature Matrix'!J5</f>
        <v>0</v>
      </c>
      <c r="L14">
        <f>'Feature Matrix'!K5</f>
        <v>1</v>
      </c>
    </row>
    <row r="15" spans="1:12" x14ac:dyDescent="0.2">
      <c r="B15" t="s">
        <v>17</v>
      </c>
      <c r="C15">
        <f>'Feature Matrix'!B3+'Feature Matrix'!B4</f>
        <v>1</v>
      </c>
      <c r="D15">
        <f>'Feature Matrix'!C3+'Feature Matrix'!C4</f>
        <v>2</v>
      </c>
      <c r="E15">
        <f>'Feature Matrix'!D3+'Feature Matrix'!D4</f>
        <v>2</v>
      </c>
      <c r="F15">
        <f>'Feature Matrix'!E3+'Feature Matrix'!E4</f>
        <v>1</v>
      </c>
      <c r="G15">
        <f>'Feature Matrix'!F3+'Feature Matrix'!F4</f>
        <v>2</v>
      </c>
      <c r="H15">
        <f>'Feature Matrix'!G3+'Feature Matrix'!G4</f>
        <v>1</v>
      </c>
      <c r="I15">
        <f>'Feature Matrix'!H3+'Feature Matrix'!H4</f>
        <v>0</v>
      </c>
      <c r="J15">
        <f>'Feature Matrix'!I3+'Feature Matrix'!I4</f>
        <v>0</v>
      </c>
      <c r="K15">
        <f>'Feature Matrix'!J3+'Feature Matrix'!J4</f>
        <v>0</v>
      </c>
      <c r="L15">
        <f>'Feature Matrix'!K3+'Feature Matrix'!K4</f>
        <v>1</v>
      </c>
    </row>
    <row r="16" spans="1:12" x14ac:dyDescent="0.2">
      <c r="A16" t="s">
        <v>21</v>
      </c>
      <c r="B16" t="s">
        <v>16</v>
      </c>
      <c r="C16">
        <f>'Feature Matrix'!B3+'Feature Matrix'!B5+'Feature Matrix'!B7</f>
        <v>3</v>
      </c>
      <c r="D16">
        <f>'Feature Matrix'!C3+'Feature Matrix'!C5+'Feature Matrix'!C7</f>
        <v>2</v>
      </c>
      <c r="E16">
        <f>'Feature Matrix'!D3+'Feature Matrix'!D5+'Feature Matrix'!D7</f>
        <v>2</v>
      </c>
      <c r="F16">
        <f>'Feature Matrix'!E3+'Feature Matrix'!E5+'Feature Matrix'!E7</f>
        <v>2</v>
      </c>
      <c r="G16">
        <f>'Feature Matrix'!F3+'Feature Matrix'!F5+'Feature Matrix'!F7</f>
        <v>1</v>
      </c>
      <c r="H16">
        <f>'Feature Matrix'!G3+'Feature Matrix'!G5+'Feature Matrix'!G7</f>
        <v>2</v>
      </c>
      <c r="I16">
        <f>'Feature Matrix'!H3+'Feature Matrix'!H5+'Feature Matrix'!H7</f>
        <v>2</v>
      </c>
      <c r="J16">
        <f>'Feature Matrix'!I3+'Feature Matrix'!I5+'Feature Matrix'!I7</f>
        <v>1</v>
      </c>
      <c r="K16">
        <f>'Feature Matrix'!J3+'Feature Matrix'!J5+'Feature Matrix'!J7</f>
        <v>1</v>
      </c>
      <c r="L16">
        <f>'Feature Matrix'!K3+'Feature Matrix'!K5+'Feature Matrix'!K7</f>
        <v>2</v>
      </c>
    </row>
    <row r="17" spans="1:14" x14ac:dyDescent="0.2">
      <c r="B17" t="s">
        <v>17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</row>
    <row r="19" spans="1:14" x14ac:dyDescent="0.2">
      <c r="A19" t="s">
        <v>15</v>
      </c>
      <c r="B19" t="s">
        <v>23</v>
      </c>
      <c r="C19">
        <f t="shared" ref="C19:L19" si="0">(C12+beta)/($F$2+2*beta)</f>
        <v>0.5</v>
      </c>
      <c r="D19">
        <f t="shared" si="0"/>
        <v>9.8039215686274508E-3</v>
      </c>
      <c r="E19">
        <f t="shared" si="0"/>
        <v>0.5</v>
      </c>
      <c r="F19">
        <f t="shared" si="0"/>
        <v>0.99019607843137258</v>
      </c>
      <c r="G19">
        <f t="shared" si="0"/>
        <v>0.5</v>
      </c>
      <c r="H19">
        <f t="shared" si="0"/>
        <v>0.5</v>
      </c>
      <c r="I19">
        <f t="shared" si="0"/>
        <v>0.99019607843137258</v>
      </c>
      <c r="J19">
        <f t="shared" si="0"/>
        <v>0.5</v>
      </c>
      <c r="K19">
        <f t="shared" si="0"/>
        <v>9.8039215686274508E-3</v>
      </c>
      <c r="L19">
        <f t="shared" si="0"/>
        <v>0.99019607843137258</v>
      </c>
    </row>
    <row r="20" spans="1:14" x14ac:dyDescent="0.2">
      <c r="B20" t="s">
        <v>24</v>
      </c>
      <c r="C20">
        <f t="shared" ref="C20:L20" si="1">(C13+beta)/($F$7+2*beta)</f>
        <v>0.5</v>
      </c>
      <c r="D20">
        <f t="shared" si="1"/>
        <v>0.99019607843137258</v>
      </c>
      <c r="E20">
        <f t="shared" si="1"/>
        <v>0.99019607843137258</v>
      </c>
      <c r="F20">
        <f t="shared" si="1"/>
        <v>0.5</v>
      </c>
      <c r="G20">
        <f t="shared" si="1"/>
        <v>0.99019607843137258</v>
      </c>
      <c r="H20">
        <f t="shared" si="1"/>
        <v>0.5</v>
      </c>
      <c r="I20">
        <f t="shared" si="1"/>
        <v>9.8039215686274508E-3</v>
      </c>
      <c r="J20">
        <f t="shared" si="1"/>
        <v>9.8039215686274508E-3</v>
      </c>
      <c r="K20">
        <f t="shared" si="1"/>
        <v>9.8039215686274508E-3</v>
      </c>
      <c r="L20">
        <f t="shared" si="1"/>
        <v>0.5</v>
      </c>
    </row>
    <row r="21" spans="1:14" x14ac:dyDescent="0.2">
      <c r="A21" t="s">
        <v>18</v>
      </c>
      <c r="B21" t="s">
        <v>23</v>
      </c>
      <c r="C21">
        <f t="shared" ref="C21:L21" si="2">(C14+beta)/($F$3+2*beta)</f>
        <v>0.98076923076923073</v>
      </c>
      <c r="D21">
        <f t="shared" si="2"/>
        <v>1.9230769230769232E-2</v>
      </c>
      <c r="E21">
        <f t="shared" si="2"/>
        <v>0.98076923076923073</v>
      </c>
      <c r="F21">
        <f t="shared" si="2"/>
        <v>0.98076923076923073</v>
      </c>
      <c r="G21">
        <f t="shared" si="2"/>
        <v>1.9230769230769232E-2</v>
      </c>
      <c r="H21">
        <f t="shared" si="2"/>
        <v>0.98076923076923073</v>
      </c>
      <c r="I21">
        <f t="shared" si="2"/>
        <v>0.98076923076923073</v>
      </c>
      <c r="J21">
        <f t="shared" si="2"/>
        <v>1.9230769230769232E-2</v>
      </c>
      <c r="K21">
        <f t="shared" si="2"/>
        <v>1.9230769230769232E-2</v>
      </c>
      <c r="L21">
        <f t="shared" si="2"/>
        <v>0.98076923076923073</v>
      </c>
      <c r="N21">
        <f>C21*D21*H21*I21*J21*K21*G3</f>
        <v>2.243907227001979E-6</v>
      </c>
    </row>
    <row r="22" spans="1:14" x14ac:dyDescent="0.2">
      <c r="B22" t="s">
        <v>24</v>
      </c>
      <c r="C22">
        <f t="shared" ref="C22:L22" si="3">(C15+beta)/($F$8+2*beta)</f>
        <v>0.5</v>
      </c>
      <c r="D22">
        <f t="shared" si="3"/>
        <v>0.99019607843137258</v>
      </c>
      <c r="E22">
        <f t="shared" si="3"/>
        <v>0.99019607843137258</v>
      </c>
      <c r="F22">
        <f t="shared" si="3"/>
        <v>0.5</v>
      </c>
      <c r="G22">
        <f t="shared" si="3"/>
        <v>0.99019607843137258</v>
      </c>
      <c r="H22">
        <f t="shared" si="3"/>
        <v>0.5</v>
      </c>
      <c r="I22">
        <f t="shared" si="3"/>
        <v>9.8039215686274508E-3</v>
      </c>
      <c r="J22">
        <f t="shared" si="3"/>
        <v>9.8039215686274508E-3</v>
      </c>
      <c r="K22">
        <f t="shared" si="3"/>
        <v>9.8039215686274508E-3</v>
      </c>
      <c r="L22">
        <f t="shared" si="3"/>
        <v>0.5</v>
      </c>
    </row>
    <row r="23" spans="1:14" x14ac:dyDescent="0.2">
      <c r="A23" t="s">
        <v>21</v>
      </c>
      <c r="B23" t="s">
        <v>23</v>
      </c>
      <c r="C23">
        <f t="shared" ref="C23:L23" si="4">(C16+beta)/($F$4+2*beta)</f>
        <v>0.99342105263157898</v>
      </c>
      <c r="D23">
        <f t="shared" si="4"/>
        <v>0.66447368421052633</v>
      </c>
      <c r="E23">
        <f t="shared" si="4"/>
        <v>0.66447368421052633</v>
      </c>
      <c r="F23">
        <f t="shared" si="4"/>
        <v>0.66447368421052633</v>
      </c>
      <c r="G23">
        <f t="shared" si="4"/>
        <v>0.33552631578947367</v>
      </c>
      <c r="H23">
        <f t="shared" si="4"/>
        <v>0.66447368421052633</v>
      </c>
      <c r="I23">
        <f t="shared" si="4"/>
        <v>0.66447368421052633</v>
      </c>
      <c r="J23">
        <f t="shared" si="4"/>
        <v>0.33552631578947367</v>
      </c>
      <c r="K23">
        <f t="shared" si="4"/>
        <v>0.33552631578947367</v>
      </c>
      <c r="L23">
        <f t="shared" si="4"/>
        <v>0.66447368421052633</v>
      </c>
    </row>
    <row r="24" spans="1:14" x14ac:dyDescent="0.2">
      <c r="B24" t="s">
        <v>24</v>
      </c>
      <c r="C24">
        <f t="shared" ref="C24:L24" si="5">(C17+beta)/($F$9+2*beta)</f>
        <v>0.5</v>
      </c>
      <c r="D24">
        <f t="shared" si="5"/>
        <v>0.5</v>
      </c>
      <c r="E24">
        <f t="shared" si="5"/>
        <v>0.5</v>
      </c>
      <c r="F24">
        <f t="shared" si="5"/>
        <v>0.5</v>
      </c>
      <c r="G24">
        <f t="shared" si="5"/>
        <v>0.5</v>
      </c>
      <c r="H24">
        <f t="shared" si="5"/>
        <v>0.5</v>
      </c>
      <c r="I24">
        <f t="shared" si="5"/>
        <v>0.5</v>
      </c>
      <c r="J24">
        <f t="shared" si="5"/>
        <v>0.5</v>
      </c>
      <c r="K24">
        <f t="shared" si="5"/>
        <v>0.5</v>
      </c>
      <c r="L24">
        <f t="shared" si="5"/>
        <v>0.5</v>
      </c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6F5FD9-3BB6-7B4A-AE4C-B18D86A2FD18}">
  <dimension ref="A3:H24"/>
  <sheetViews>
    <sheetView tabSelected="1" topLeftCell="A3" zoomScale="130" workbookViewId="0">
      <selection activeCell="E8" sqref="E8"/>
    </sheetView>
  </sheetViews>
  <sheetFormatPr baseColWidth="10" defaultRowHeight="16" x14ac:dyDescent="0.2"/>
  <cols>
    <col min="1" max="1" width="20.1640625" customWidth="1"/>
    <col min="2" max="2" width="13.1640625" style="7" bestFit="1" customWidth="1"/>
    <col min="3" max="7" width="10.83203125" style="6"/>
  </cols>
  <sheetData>
    <row r="3" spans="1:8" x14ac:dyDescent="0.2">
      <c r="A3" t="s">
        <v>0</v>
      </c>
      <c r="B3" s="7">
        <v>3</v>
      </c>
    </row>
    <row r="4" spans="1:8" x14ac:dyDescent="0.2">
      <c r="A4" t="s">
        <v>1</v>
      </c>
      <c r="B4" s="7">
        <v>5</v>
      </c>
      <c r="C4" s="6" t="s">
        <v>5</v>
      </c>
      <c r="D4" s="6" t="s">
        <v>6</v>
      </c>
      <c r="E4" s="6" t="s">
        <v>10</v>
      </c>
      <c r="F4" s="6" t="s">
        <v>11</v>
      </c>
      <c r="G4" s="6" t="s">
        <v>12</v>
      </c>
      <c r="H4" s="6" t="s">
        <v>13</v>
      </c>
    </row>
    <row r="5" spans="1:8" x14ac:dyDescent="0.2">
      <c r="A5" t="s">
        <v>30</v>
      </c>
      <c r="B5" s="7">
        <f>'NB Tables'!G3*PRODUCT(C5:H5)</f>
        <v>2.243907227001979E-6</v>
      </c>
      <c r="C5" s="6">
        <f>'NB Tables'!C21</f>
        <v>0.98076923076923073</v>
      </c>
      <c r="D5" s="6">
        <f>'NB Tables'!D21</f>
        <v>1.9230769230769232E-2</v>
      </c>
      <c r="E5" s="6">
        <f>'NB Tables'!H21</f>
        <v>0.98076923076923073</v>
      </c>
      <c r="F5" s="6">
        <f>'NB Tables'!I21</f>
        <v>0.98076923076923073</v>
      </c>
      <c r="G5" s="6">
        <f>'NB Tables'!J21</f>
        <v>1.9230769230769232E-2</v>
      </c>
      <c r="H5">
        <f>'NB Tables'!K21</f>
        <v>1.9230769230769232E-2</v>
      </c>
    </row>
    <row r="6" spans="1:8" x14ac:dyDescent="0.2">
      <c r="A6" t="s">
        <v>31</v>
      </c>
      <c r="B6" s="7">
        <f>'NB Tables'!G8*PRODUCT(C6:H6)</f>
        <v>1.5525650657089624E-7</v>
      </c>
      <c r="C6" s="6">
        <f>'NB Tables'!C22</f>
        <v>0.5</v>
      </c>
      <c r="D6" s="6">
        <f>'NB Tables'!D22</f>
        <v>0.99019607843137258</v>
      </c>
      <c r="E6" s="6">
        <f>'NB Tables'!H22</f>
        <v>0.5</v>
      </c>
      <c r="F6" s="6">
        <f>'NB Tables'!I22</f>
        <v>9.8039215686274508E-3</v>
      </c>
      <c r="G6" s="6">
        <f>'NB Tables'!J22</f>
        <v>9.8039215686274508E-3</v>
      </c>
      <c r="H6">
        <f>'NB Tables'!K22</f>
        <v>9.8039215686274508E-3</v>
      </c>
    </row>
    <row r="7" spans="1:8" x14ac:dyDescent="0.2">
      <c r="A7" t="s">
        <v>32</v>
      </c>
      <c r="B7" s="7">
        <f>B5/B6</f>
        <v>14.452902983343391</v>
      </c>
    </row>
    <row r="8" spans="1:8" ht="15" customHeight="1" x14ac:dyDescent="0.2">
      <c r="A8" t="s">
        <v>29</v>
      </c>
      <c r="B8" s="8">
        <f>LN(B5/B6)</f>
        <v>2.6708952928823124</v>
      </c>
    </row>
    <row r="9" spans="1:8" x14ac:dyDescent="0.2">
      <c r="A9" t="s">
        <v>3</v>
      </c>
      <c r="B9" s="7" t="s">
        <v>16</v>
      </c>
    </row>
    <row r="11" spans="1:8" ht="15" customHeight="1" x14ac:dyDescent="0.2">
      <c r="A11" t="s">
        <v>0</v>
      </c>
      <c r="B11" s="7">
        <v>1</v>
      </c>
    </row>
    <row r="12" spans="1:8" x14ac:dyDescent="0.2">
      <c r="A12" t="s">
        <v>1</v>
      </c>
      <c r="B12" s="7">
        <v>5</v>
      </c>
      <c r="C12" s="6" t="s">
        <v>5</v>
      </c>
      <c r="D12" s="6" t="s">
        <v>6</v>
      </c>
      <c r="E12" s="6" t="s">
        <v>10</v>
      </c>
      <c r="F12" s="6" t="s">
        <v>11</v>
      </c>
      <c r="G12" s="6" t="s">
        <v>12</v>
      </c>
      <c r="H12" s="6" t="s">
        <v>13</v>
      </c>
    </row>
    <row r="13" spans="1:8" x14ac:dyDescent="0.2">
      <c r="A13" t="s">
        <v>30</v>
      </c>
      <c r="B13" s="7">
        <f>'NB Tables'!G2*PRODUCT(C13:H13)</f>
        <v>5.9484097368282189E-6</v>
      </c>
      <c r="C13" s="6">
        <f>'NB Tables'!C19</f>
        <v>0.5</v>
      </c>
      <c r="D13" s="6">
        <f>'NB Tables'!D19</f>
        <v>9.8039215686274508E-3</v>
      </c>
      <c r="E13" s="6">
        <f>'NB Tables'!H19</f>
        <v>0.5</v>
      </c>
      <c r="F13" s="6">
        <f>'NB Tables'!I19</f>
        <v>0.99019607843137258</v>
      </c>
      <c r="G13" s="6">
        <f>'NB Tables'!J19</f>
        <v>0.5</v>
      </c>
      <c r="H13" s="6">
        <f>'NB Tables'!K19</f>
        <v>9.8039215686274508E-3</v>
      </c>
    </row>
    <row r="14" spans="1:8" x14ac:dyDescent="0.2">
      <c r="A14" t="s">
        <v>31</v>
      </c>
      <c r="B14" s="7">
        <f>'NB Tables'!G7*PRODUCT(C14:H14)</f>
        <v>1.1663548503584742E-7</v>
      </c>
      <c r="C14" s="6">
        <f>'NB Tables'!C20</f>
        <v>0.5</v>
      </c>
      <c r="D14" s="6">
        <f>'NB Tables'!G20</f>
        <v>0.99019607843137258</v>
      </c>
      <c r="E14" s="6">
        <f>'NB Tables'!H20</f>
        <v>0.5</v>
      </c>
      <c r="F14" s="6">
        <f>'NB Tables'!I20</f>
        <v>9.8039215686274508E-3</v>
      </c>
      <c r="G14" s="6">
        <f>'NB Tables'!J20</f>
        <v>9.8039215686274508E-3</v>
      </c>
      <c r="H14" s="6">
        <f>'NB Tables'!K20</f>
        <v>9.8039215686274508E-3</v>
      </c>
    </row>
    <row r="15" spans="1:8" x14ac:dyDescent="0.2">
      <c r="A15" t="s">
        <v>32</v>
      </c>
      <c r="B15" s="7">
        <f>B13/B14</f>
        <v>51</v>
      </c>
      <c r="H15" s="6"/>
    </row>
    <row r="16" spans="1:8" x14ac:dyDescent="0.2">
      <c r="A16" t="s">
        <v>29</v>
      </c>
      <c r="B16" s="7">
        <f>LN(B13/B14)</f>
        <v>3.9318256327243257</v>
      </c>
    </row>
    <row r="17" spans="1:6" x14ac:dyDescent="0.2">
      <c r="A17" t="s">
        <v>3</v>
      </c>
      <c r="B17" s="7" t="s">
        <v>16</v>
      </c>
    </row>
    <row r="19" spans="1:6" x14ac:dyDescent="0.2">
      <c r="A19" t="s">
        <v>0</v>
      </c>
      <c r="B19" s="7">
        <v>5</v>
      </c>
    </row>
    <row r="20" spans="1:6" x14ac:dyDescent="0.2">
      <c r="A20" t="s">
        <v>1</v>
      </c>
      <c r="B20" s="7">
        <v>2</v>
      </c>
      <c r="C20" s="6" t="s">
        <v>6</v>
      </c>
      <c r="D20" s="6" t="s">
        <v>7</v>
      </c>
      <c r="E20" s="6" t="s">
        <v>9</v>
      </c>
      <c r="F20" s="6" t="s">
        <v>10</v>
      </c>
    </row>
    <row r="21" spans="1:6" x14ac:dyDescent="0.2">
      <c r="A21" t="s">
        <v>30</v>
      </c>
      <c r="B21" s="7">
        <f>'NB Tables'!G4*PRODUCT(C21:F21)</f>
        <v>9.8111405734452053E-2</v>
      </c>
      <c r="C21" s="6">
        <f>'NB Tables'!D23</f>
        <v>0.66447368421052633</v>
      </c>
      <c r="D21" s="6">
        <f>'NB Tables'!E23</f>
        <v>0.66447368421052633</v>
      </c>
      <c r="E21" s="6">
        <f>'NB Tables'!G23</f>
        <v>0.33552631578947367</v>
      </c>
      <c r="F21" s="6">
        <f>'NB Tables'!H23</f>
        <v>0.66447368421052633</v>
      </c>
    </row>
    <row r="22" spans="1:6" x14ac:dyDescent="0.2">
      <c r="A22" t="s">
        <v>31</v>
      </c>
      <c r="B22" s="7">
        <f>'NB Tables'!G9*PRODUCT(C22:F22)</f>
        <v>2.0695364238410596E-4</v>
      </c>
      <c r="C22" s="6">
        <f>'NB Tables'!D24</f>
        <v>0.5</v>
      </c>
      <c r="D22" s="6">
        <f>'NB Tables'!E24</f>
        <v>0.5</v>
      </c>
      <c r="E22" s="6">
        <f>'NB Tables'!G24</f>
        <v>0.5</v>
      </c>
      <c r="F22" s="6">
        <f>'NB Tables'!H24</f>
        <v>0.5</v>
      </c>
    </row>
    <row r="23" spans="1:6" x14ac:dyDescent="0.2">
      <c r="A23" t="s">
        <v>29</v>
      </c>
      <c r="B23" s="7">
        <f>LN(B21/B22)</f>
        <v>6.1613640868516555</v>
      </c>
    </row>
    <row r="24" spans="1:6" x14ac:dyDescent="0.2">
      <c r="A24" t="s">
        <v>3</v>
      </c>
      <c r="B24" s="7" t="s">
        <v>16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Rating Data</vt:lpstr>
      <vt:lpstr>Feature Data</vt:lpstr>
      <vt:lpstr>Rating Matrix</vt:lpstr>
      <vt:lpstr>Feature Matrix</vt:lpstr>
      <vt:lpstr>NB Tables</vt:lpstr>
      <vt:lpstr>Predictions</vt:lpstr>
      <vt:lpstr>alpha</vt:lpstr>
      <vt:lpstr>beta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2019-01-29T01:00:05Z</dcterms:created>
  <dcterms:modified xsi:type="dcterms:W3CDTF">2019-03-21T17:21:12Z</dcterms:modified>
</cp:coreProperties>
</file>