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amalho\Desktop\"/>
    </mc:Choice>
  </mc:AlternateContent>
  <xr:revisionPtr revIDLastSave="0" documentId="13_ncr:1_{EED76D6C-76F5-4F2D-926E-4F4D373B1A0A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H35" i="1"/>
  <c r="I19" i="1" l="1"/>
  <c r="I20" i="1"/>
  <c r="I21" i="1"/>
  <c r="I22" i="1"/>
  <c r="I23" i="1"/>
  <c r="I24" i="1"/>
  <c r="I25" i="1"/>
  <c r="I26" i="1"/>
  <c r="I27" i="1"/>
  <c r="I28" i="1"/>
  <c r="I18" i="1"/>
  <c r="G19" i="1"/>
  <c r="G20" i="1"/>
  <c r="G21" i="1"/>
  <c r="G22" i="1"/>
  <c r="G23" i="1"/>
  <c r="G24" i="1"/>
  <c r="G25" i="1"/>
  <c r="G26" i="1"/>
  <c r="G27" i="1"/>
  <c r="G28" i="1"/>
  <c r="G18" i="1"/>
  <c r="H19" i="1"/>
  <c r="H20" i="1"/>
  <c r="H21" i="1"/>
  <c r="H22" i="1"/>
  <c r="H23" i="1"/>
  <c r="H24" i="1"/>
  <c r="H25" i="1"/>
  <c r="H26" i="1"/>
  <c r="H27" i="1"/>
  <c r="H28" i="1"/>
  <c r="H18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C2" i="1"/>
</calcChain>
</file>

<file path=xl/sharedStrings.xml><?xml version="1.0" encoding="utf-8"?>
<sst xmlns="http://schemas.openxmlformats.org/spreadsheetml/2006/main" count="16" uniqueCount="14">
  <si>
    <t>Vmax</t>
  </si>
  <si>
    <t>Vmax/3</t>
  </si>
  <si>
    <t>Vr(V)</t>
  </si>
  <si>
    <t>t(microS)</t>
  </si>
  <si>
    <t>ln(Vr)</t>
  </si>
  <si>
    <t>t(ms)</t>
  </si>
  <si>
    <t>f(Hz)</t>
  </si>
  <si>
    <t>deltaT(microS)</t>
  </si>
  <si>
    <t>qmed</t>
  </si>
  <si>
    <t>Periodo(s)</t>
  </si>
  <si>
    <t>deltaT(s)</t>
  </si>
  <si>
    <t>Ar(V) - pico</t>
  </si>
  <si>
    <t>Ag(V) - pico</t>
  </si>
  <si>
    <t>Ar/Ag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</si>
</sst>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{</a:t>
            </a:r>
            <a:r>
              <a:rPr lang="pt-PT" sz="1400" b="0" i="1" u="none" strike="noStrike" baseline="0"/>
              <a:t>t</a:t>
            </a:r>
            <a:r>
              <a:rPr lang="pt-PT" sz="1400" b="0" i="0" u="none" strike="noStrike" baseline="0"/>
              <a:t>(</a:t>
            </a:r>
            <a:r>
              <a:rPr lang="pt-PT" sz="1400" b="0" i="1" u="none" strike="noStrike" baseline="0"/>
              <a:t>ms</a:t>
            </a:r>
            <a:r>
              <a:rPr lang="pt-PT" sz="1400" b="0" i="0" u="none" strike="noStrike" baseline="0"/>
              <a:t>), </a:t>
            </a:r>
            <a:r>
              <a:rPr lang="pt-PT" sz="1400" b="0" i="1" u="none" strike="noStrike" baseline="0"/>
              <a:t>ln</a:t>
            </a:r>
            <a:r>
              <a:rPr lang="pt-PT" sz="1400" b="0" i="0" u="none" strike="noStrike" baseline="0"/>
              <a:t>(Vr)}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57786526684163E-2"/>
                  <c:y val="-0.46433654126567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Folha1!$J$3:$J$10</c:f>
              <c:numCache>
                <c:formatCode>General</c:formatCode>
                <c:ptCount val="8"/>
                <c:pt idx="0">
                  <c:v>0.58299999999999996</c:v>
                </c:pt>
                <c:pt idx="1">
                  <c:v>0.58799999999999997</c:v>
                </c:pt>
                <c:pt idx="2">
                  <c:v>0.59</c:v>
                </c:pt>
                <c:pt idx="3">
                  <c:v>0.59199999999999997</c:v>
                </c:pt>
                <c:pt idx="4">
                  <c:v>0.59499999999999997</c:v>
                </c:pt>
                <c:pt idx="5">
                  <c:v>0.59799999999999998</c:v>
                </c:pt>
                <c:pt idx="6">
                  <c:v>0.60099999999999998</c:v>
                </c:pt>
                <c:pt idx="7">
                  <c:v>0.60299999999999998</c:v>
                </c:pt>
              </c:numCache>
            </c:numRef>
          </c:xVal>
          <c:yVal>
            <c:numRef>
              <c:f>Folha1!$I$3:$I$10</c:f>
              <c:numCache>
                <c:formatCode>0.00000</c:formatCode>
                <c:ptCount val="8"/>
                <c:pt idx="0">
                  <c:v>1.3609765531356006</c:v>
                </c:pt>
                <c:pt idx="1">
                  <c:v>1.1314021114911006</c:v>
                </c:pt>
                <c:pt idx="2">
                  <c:v>0.98581679452276538</c:v>
                </c:pt>
                <c:pt idx="3">
                  <c:v>0.86710048768338333</c:v>
                </c:pt>
                <c:pt idx="4">
                  <c:v>0.70309751141311339</c:v>
                </c:pt>
                <c:pt idx="5">
                  <c:v>0.53062825106217038</c:v>
                </c:pt>
                <c:pt idx="6">
                  <c:v>0.36464311358790924</c:v>
                </c:pt>
                <c:pt idx="7">
                  <c:v>0.24686007793152581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0-4E7F-B1E8-52FBBD20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9744"/>
        <c:axId val="473324168"/>
      </c:scatterChart>
      <c:valAx>
        <c:axId val="4733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1" u="none" strike="noStrike" baseline="0"/>
                  <a:t>ln</a:t>
                </a:r>
                <a:r>
                  <a:rPr lang="pt-PT" sz="1000" b="0" i="0" u="none" strike="noStrike" baseline="0"/>
                  <a:t>(Vr)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324168"/>
        <c:crossesAt val="0.2"/>
        <c:crossBetween val="midCat"/>
      </c:valAx>
      <c:valAx>
        <c:axId val="473324168"/>
        <c:scaling>
          <c:orientation val="minMax"/>
          <c:max val="1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1" u="none" strike="noStrike" baseline="0"/>
                  <a:t>t</a:t>
                </a:r>
                <a:r>
                  <a:rPr lang="pt-PT" sz="1000" b="0" i="0" u="none" strike="noStrike" baseline="0"/>
                  <a:t>(</a:t>
                </a:r>
                <a:r>
                  <a:rPr lang="pt-PT" sz="1000" b="0" i="1" u="none" strike="noStrike" baseline="0"/>
                  <a:t>ms</a:t>
                </a:r>
                <a:r>
                  <a:rPr lang="pt-PT" sz="1000" b="0" i="0" u="none" strike="noStrike" baseline="0"/>
                  <a:t>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3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{</a:t>
            </a:r>
            <a:r>
              <a:rPr lang="pt-PT" sz="1400" b="0" i="1" u="none" strike="noStrike" baseline="0"/>
              <a:t>f </a:t>
            </a:r>
            <a:r>
              <a:rPr lang="pt-PT" sz="1400" b="0" i="0" u="none" strike="noStrike" baseline="0"/>
              <a:t>(Hz), </a:t>
            </a:r>
            <a:r>
              <a:rPr lang="el-GR" sz="1400" b="0" i="0" u="none" strike="noStrike" baseline="0"/>
              <a:t>φ</a:t>
            </a:r>
            <a:r>
              <a:rPr lang="pt-PT" sz="1400" b="0" i="0" u="none" strike="noStrike" baseline="0"/>
              <a:t>omed}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Folha1!$E$18:$E$28</c:f>
              <c:numCache>
                <c:formatCode>General</c:formatCode>
                <c:ptCount val="11"/>
                <c:pt idx="0">
                  <c:v>50</c:v>
                </c:pt>
                <c:pt idx="1">
                  <c:v>170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9000</c:v>
                </c:pt>
                <c:pt idx="7">
                  <c:v>17000</c:v>
                </c:pt>
                <c:pt idx="8">
                  <c:v>30000</c:v>
                </c:pt>
                <c:pt idx="9">
                  <c:v>46000</c:v>
                </c:pt>
                <c:pt idx="10">
                  <c:v>80000</c:v>
                </c:pt>
              </c:numCache>
            </c:numRef>
          </c:xVal>
          <c:yVal>
            <c:numRef>
              <c:f>Folha1!$I$18:$I$28</c:f>
              <c:numCache>
                <c:formatCode>General</c:formatCode>
                <c:ptCount val="11"/>
                <c:pt idx="0">
                  <c:v>7.5600000000000005</c:v>
                </c:pt>
                <c:pt idx="1">
                  <c:v>2.5703999999999998</c:v>
                </c:pt>
                <c:pt idx="2">
                  <c:v>3.2399999999999998</c:v>
                </c:pt>
                <c:pt idx="3">
                  <c:v>4.8959999999999999</c:v>
                </c:pt>
                <c:pt idx="4">
                  <c:v>8.0640000000000001</c:v>
                </c:pt>
                <c:pt idx="5">
                  <c:v>16.271999999999998</c:v>
                </c:pt>
                <c:pt idx="6">
                  <c:v>33.695999999999998</c:v>
                </c:pt>
                <c:pt idx="7">
                  <c:v>53.856000000000002</c:v>
                </c:pt>
                <c:pt idx="8">
                  <c:v>66.959999999999994</c:v>
                </c:pt>
                <c:pt idx="9">
                  <c:v>76.838399999999993</c:v>
                </c:pt>
                <c:pt idx="10">
                  <c:v>84.671999999999983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C3-4437-A532-054387C1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68424"/>
        <c:axId val="522041752"/>
      </c:scatterChart>
      <c:valAx>
        <c:axId val="277668424"/>
        <c:scaling>
          <c:logBase val="10"/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/>
                  <a:t>f(Hz)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041752"/>
        <c:crosses val="autoZero"/>
        <c:crossBetween val="midCat"/>
      </c:valAx>
      <c:valAx>
        <c:axId val="5220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/>
                  <a:t>φ</a:t>
                </a:r>
                <a:r>
                  <a:rPr lang="pt-PT" sz="1000" b="0" i="0" u="none" strike="noStrike" baseline="0"/>
                  <a:t>omed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66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{f(Hz), Ar/Ag}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Folha1!$G$35:$G$45</c:f>
              <c:numCache>
                <c:formatCode>General</c:formatCode>
                <c:ptCount val="11"/>
                <c:pt idx="0">
                  <c:v>50</c:v>
                </c:pt>
                <c:pt idx="1">
                  <c:v>170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9000</c:v>
                </c:pt>
                <c:pt idx="7">
                  <c:v>17000</c:v>
                </c:pt>
                <c:pt idx="8">
                  <c:v>30000</c:v>
                </c:pt>
                <c:pt idx="9">
                  <c:v>46000</c:v>
                </c:pt>
                <c:pt idx="10">
                  <c:v>80000</c:v>
                </c:pt>
              </c:numCache>
            </c:numRef>
          </c:xVal>
          <c:yVal>
            <c:numRef>
              <c:f>Folha1!$H$35:$H$45</c:f>
              <c:numCache>
                <c:formatCode>0.0000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0.48780487804878053</c:v>
                </c:pt>
                <c:pt idx="6">
                  <c:v>0.42073170731707321</c:v>
                </c:pt>
                <c:pt idx="7">
                  <c:v>0.31707317073170738</c:v>
                </c:pt>
                <c:pt idx="8">
                  <c:v>0.22972972972972971</c:v>
                </c:pt>
                <c:pt idx="9">
                  <c:v>0.1402439024390244</c:v>
                </c:pt>
                <c:pt idx="10">
                  <c:v>8.2278481012658222E-2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A-4212-9C94-D5FD5CEC1918}"/>
            </c:ext>
          </c:extLst>
        </c:ser>
        <c:ser>
          <c:idx val="1"/>
          <c:order val="1"/>
          <c:tx>
            <c:v>SERIE3B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Folha1!$G$35:$G$45</c:f>
              <c:numCache>
                <c:formatCode>General</c:formatCode>
                <c:ptCount val="11"/>
                <c:pt idx="0">
                  <c:v>50</c:v>
                </c:pt>
                <c:pt idx="1">
                  <c:v>170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9000</c:v>
                </c:pt>
                <c:pt idx="7">
                  <c:v>17000</c:v>
                </c:pt>
                <c:pt idx="8">
                  <c:v>30000</c:v>
                </c:pt>
                <c:pt idx="9">
                  <c:v>46000</c:v>
                </c:pt>
                <c:pt idx="10">
                  <c:v>80000</c:v>
                </c:pt>
              </c:numCache>
            </c:numRef>
          </c:xVal>
          <c:yVal>
            <c:numRef>
              <c:f>Folha1!$I$35:$I$45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DA-4212-9C94-D5FD5CEC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2528"/>
        <c:axId val="473328104"/>
      </c:scatterChart>
      <c:valAx>
        <c:axId val="473322528"/>
        <c:scaling>
          <c:logBase val="10"/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f(Hz)</a:t>
                </a:r>
                <a:r>
                  <a:rPr lang="pt-PT" sz="1000" b="0" i="0" u="none" strike="noStrike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328104"/>
        <c:crosses val="autoZero"/>
        <c:crossBetween val="midCat"/>
      </c:valAx>
      <c:valAx>
        <c:axId val="4733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Ar/Ag</a:t>
                </a:r>
                <a:r>
                  <a:rPr lang="pt-PT" sz="1000" b="0" i="0" u="none" strike="noStrike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3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42862</xdr:rowOff>
    </xdr:from>
    <xdr:to>
      <xdr:col>18</xdr:col>
      <xdr:colOff>333375</xdr:colOff>
      <xdr:row>14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FB729-F01E-4B57-8959-229F1A857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16</xdr:row>
      <xdr:rowOff>42862</xdr:rowOff>
    </xdr:from>
    <xdr:to>
      <xdr:col>18</xdr:col>
      <xdr:colOff>323850</xdr:colOff>
      <xdr:row>30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DC3DC6-A680-409D-82A2-BB6AAFD80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33</xdr:row>
      <xdr:rowOff>23812</xdr:rowOff>
    </xdr:from>
    <xdr:to>
      <xdr:col>18</xdr:col>
      <xdr:colOff>314325</xdr:colOff>
      <xdr:row>47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0B7B2C-B270-4362-9E9C-F662D6493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6"/>
  <sheetViews>
    <sheetView showGridLines="0" tabSelected="1" topLeftCell="A28" zoomScale="120" zoomScaleNormal="120" workbookViewId="0">
      <selection activeCell="T38" sqref="T38"/>
    </sheetView>
  </sheetViews>
  <sheetFormatPr defaultRowHeight="15" x14ac:dyDescent="0.25"/>
  <cols>
    <col min="1" max="5" width="9.140625" style="1"/>
    <col min="6" max="6" width="14.140625" style="1" bestFit="1" customWidth="1"/>
    <col min="7" max="7" width="11" style="1" bestFit="1" customWidth="1"/>
    <col min="8" max="8" width="12" style="1" bestFit="1" customWidth="1"/>
    <col min="9" max="9" width="14.140625" style="1" bestFit="1" customWidth="1"/>
    <col min="10" max="10" width="6" style="1" bestFit="1" customWidth="1"/>
    <col min="11" max="16384" width="9.140625" style="1"/>
  </cols>
  <sheetData>
    <row r="1" spans="2:10" x14ac:dyDescent="0.25">
      <c r="B1" s="1" t="s">
        <v>0</v>
      </c>
      <c r="C1" s="1" t="s">
        <v>1</v>
      </c>
    </row>
    <row r="2" spans="2:10" x14ac:dyDescent="0.25">
      <c r="B2" s="2">
        <v>3.9</v>
      </c>
      <c r="C2" s="2">
        <f>1.28</f>
        <v>1.28</v>
      </c>
      <c r="E2" s="5" t="s">
        <v>3</v>
      </c>
      <c r="F2" s="4" t="s">
        <v>2</v>
      </c>
      <c r="H2" s="5" t="s">
        <v>2</v>
      </c>
      <c r="I2" s="6" t="s">
        <v>4</v>
      </c>
      <c r="J2" s="4" t="s">
        <v>5</v>
      </c>
    </row>
    <row r="3" spans="2:10" x14ac:dyDescent="0.25">
      <c r="E3" s="5">
        <v>583</v>
      </c>
      <c r="F3" s="4">
        <v>3.9</v>
      </c>
      <c r="H3" s="8">
        <v>3.9</v>
      </c>
      <c r="I3" s="7">
        <f>LN(H3)</f>
        <v>1.3609765531356006</v>
      </c>
      <c r="J3" s="4">
        <f t="shared" ref="J3:J10" si="0">E3/1000</f>
        <v>0.58299999999999996</v>
      </c>
    </row>
    <row r="4" spans="2:10" x14ac:dyDescent="0.25">
      <c r="E4" s="5">
        <v>588</v>
      </c>
      <c r="F4" s="4">
        <v>3.1</v>
      </c>
      <c r="H4" s="8">
        <v>3.1</v>
      </c>
      <c r="I4" s="7">
        <f t="shared" ref="I4:I10" si="1">LN(H4)</f>
        <v>1.1314021114911006</v>
      </c>
      <c r="J4" s="4">
        <f t="shared" si="0"/>
        <v>0.58799999999999997</v>
      </c>
    </row>
    <row r="5" spans="2:10" x14ac:dyDescent="0.25">
      <c r="E5" s="5">
        <v>590</v>
      </c>
      <c r="F5" s="4">
        <v>2.68</v>
      </c>
      <c r="H5" s="8">
        <v>2.68</v>
      </c>
      <c r="I5" s="7">
        <f t="shared" si="1"/>
        <v>0.98581679452276538</v>
      </c>
      <c r="J5" s="4">
        <f t="shared" si="0"/>
        <v>0.59</v>
      </c>
    </row>
    <row r="6" spans="2:10" x14ac:dyDescent="0.25">
      <c r="E6" s="5">
        <v>592</v>
      </c>
      <c r="F6" s="10">
        <v>2.38</v>
      </c>
      <c r="H6" s="9">
        <v>2.38</v>
      </c>
      <c r="I6" s="7">
        <f t="shared" si="1"/>
        <v>0.86710048768338333</v>
      </c>
      <c r="J6" s="4">
        <f t="shared" si="0"/>
        <v>0.59199999999999997</v>
      </c>
    </row>
    <row r="7" spans="2:10" x14ac:dyDescent="0.25">
      <c r="E7" s="5">
        <v>595</v>
      </c>
      <c r="F7" s="10">
        <v>2.02</v>
      </c>
      <c r="H7" s="9">
        <v>2.02</v>
      </c>
      <c r="I7" s="7">
        <f t="shared" si="1"/>
        <v>0.70309751141311339</v>
      </c>
      <c r="J7" s="4">
        <f t="shared" si="0"/>
        <v>0.59499999999999997</v>
      </c>
    </row>
    <row r="8" spans="2:10" x14ac:dyDescent="0.25">
      <c r="E8" s="5">
        <v>598</v>
      </c>
      <c r="F8" s="10">
        <v>1.7</v>
      </c>
      <c r="H8" s="9">
        <v>1.7</v>
      </c>
      <c r="I8" s="7">
        <f t="shared" si="1"/>
        <v>0.53062825106217038</v>
      </c>
      <c r="J8" s="4">
        <f t="shared" si="0"/>
        <v>0.59799999999999998</v>
      </c>
    </row>
    <row r="9" spans="2:10" x14ac:dyDescent="0.25">
      <c r="E9" s="5">
        <v>601</v>
      </c>
      <c r="F9" s="10">
        <v>1.44</v>
      </c>
      <c r="H9" s="9">
        <v>1.44</v>
      </c>
      <c r="I9" s="7">
        <f t="shared" si="1"/>
        <v>0.36464311358790924</v>
      </c>
      <c r="J9" s="4">
        <f t="shared" si="0"/>
        <v>0.60099999999999998</v>
      </c>
    </row>
    <row r="10" spans="2:10" x14ac:dyDescent="0.25">
      <c r="E10" s="5">
        <v>603</v>
      </c>
      <c r="F10" s="4">
        <v>1.28</v>
      </c>
      <c r="H10" s="8">
        <v>1.28</v>
      </c>
      <c r="I10" s="7">
        <f t="shared" si="1"/>
        <v>0.24686007793152581</v>
      </c>
      <c r="J10" s="4">
        <f t="shared" si="0"/>
        <v>0.60299999999999998</v>
      </c>
    </row>
    <row r="17" spans="5:9" x14ac:dyDescent="0.25">
      <c r="E17" s="15" t="s">
        <v>6</v>
      </c>
      <c r="F17" s="15" t="s">
        <v>7</v>
      </c>
      <c r="G17" s="15" t="s">
        <v>10</v>
      </c>
      <c r="H17" s="15" t="s">
        <v>9</v>
      </c>
      <c r="I17" s="16" t="s">
        <v>8</v>
      </c>
    </row>
    <row r="18" spans="5:9" x14ac:dyDescent="0.25">
      <c r="E18" s="11">
        <v>50</v>
      </c>
      <c r="F18" s="11">
        <v>420</v>
      </c>
      <c r="G18" s="12">
        <f>F18/1000000</f>
        <v>4.2000000000000002E-4</v>
      </c>
      <c r="H18" s="11">
        <f t="shared" ref="H18:H28" si="2">1/E18</f>
        <v>0.02</v>
      </c>
      <c r="I18" s="4">
        <f>360*(G18/H18)</f>
        <v>7.5600000000000005</v>
      </c>
    </row>
    <row r="19" spans="5:9" x14ac:dyDescent="0.25">
      <c r="E19" s="11">
        <v>170</v>
      </c>
      <c r="F19" s="11">
        <v>42</v>
      </c>
      <c r="G19" s="12">
        <f t="shared" ref="G19:G28" si="3">F19/1000000</f>
        <v>4.1999999999999998E-5</v>
      </c>
      <c r="H19" s="11">
        <f t="shared" si="2"/>
        <v>5.8823529411764705E-3</v>
      </c>
      <c r="I19" s="4">
        <f t="shared" ref="I19:I28" si="4">360*(G19/H19)</f>
        <v>2.5703999999999998</v>
      </c>
    </row>
    <row r="20" spans="5:9" x14ac:dyDescent="0.25">
      <c r="E20" s="11">
        <v>500</v>
      </c>
      <c r="F20" s="11">
        <v>18</v>
      </c>
      <c r="G20" s="12">
        <f t="shared" si="3"/>
        <v>1.8E-5</v>
      </c>
      <c r="H20" s="11">
        <f t="shared" si="2"/>
        <v>2E-3</v>
      </c>
      <c r="I20" s="4">
        <f t="shared" si="4"/>
        <v>3.2399999999999998</v>
      </c>
    </row>
    <row r="21" spans="5:9" x14ac:dyDescent="0.25">
      <c r="E21" s="11">
        <v>1000</v>
      </c>
      <c r="F21" s="11">
        <v>13.6</v>
      </c>
      <c r="G21" s="12">
        <f t="shared" si="3"/>
        <v>1.36E-5</v>
      </c>
      <c r="H21" s="11">
        <f t="shared" si="2"/>
        <v>1E-3</v>
      </c>
      <c r="I21" s="4">
        <f t="shared" si="4"/>
        <v>4.8959999999999999</v>
      </c>
    </row>
    <row r="22" spans="5:9" x14ac:dyDescent="0.25">
      <c r="E22" s="11">
        <v>2000</v>
      </c>
      <c r="F22" s="11">
        <v>11.2</v>
      </c>
      <c r="G22" s="12">
        <f t="shared" si="3"/>
        <v>1.1199999999999999E-5</v>
      </c>
      <c r="H22" s="11">
        <f t="shared" si="2"/>
        <v>5.0000000000000001E-4</v>
      </c>
      <c r="I22" s="4">
        <f t="shared" si="4"/>
        <v>8.0640000000000001</v>
      </c>
    </row>
    <row r="23" spans="5:9" x14ac:dyDescent="0.25">
      <c r="E23" s="11">
        <v>4000</v>
      </c>
      <c r="F23" s="11">
        <v>11.3</v>
      </c>
      <c r="G23" s="12">
        <f t="shared" si="3"/>
        <v>1.13E-5</v>
      </c>
      <c r="H23" s="11">
        <f t="shared" si="2"/>
        <v>2.5000000000000001E-4</v>
      </c>
      <c r="I23" s="4">
        <f t="shared" si="4"/>
        <v>16.271999999999998</v>
      </c>
    </row>
    <row r="24" spans="5:9" x14ac:dyDescent="0.25">
      <c r="E24" s="11">
        <v>9000</v>
      </c>
      <c r="F24" s="11">
        <v>10.4</v>
      </c>
      <c r="G24" s="12">
        <f t="shared" si="3"/>
        <v>1.04E-5</v>
      </c>
      <c r="H24" s="11">
        <f t="shared" si="2"/>
        <v>1.1111111111111112E-4</v>
      </c>
      <c r="I24" s="4">
        <f t="shared" si="4"/>
        <v>33.695999999999998</v>
      </c>
    </row>
    <row r="25" spans="5:9" x14ac:dyDescent="0.25">
      <c r="E25" s="11">
        <v>17000</v>
      </c>
      <c r="F25" s="11">
        <v>8.8000000000000007</v>
      </c>
      <c r="G25" s="12">
        <f t="shared" si="3"/>
        <v>8.8000000000000004E-6</v>
      </c>
      <c r="H25" s="11">
        <f t="shared" si="2"/>
        <v>5.8823529411764708E-5</v>
      </c>
      <c r="I25" s="4">
        <f t="shared" si="4"/>
        <v>53.856000000000002</v>
      </c>
    </row>
    <row r="26" spans="5:9" x14ac:dyDescent="0.25">
      <c r="E26" s="11">
        <v>30000</v>
      </c>
      <c r="F26" s="11">
        <v>6.2</v>
      </c>
      <c r="G26" s="12">
        <f t="shared" si="3"/>
        <v>6.1999999999999999E-6</v>
      </c>
      <c r="H26" s="11">
        <f t="shared" si="2"/>
        <v>3.3333333333333335E-5</v>
      </c>
      <c r="I26" s="4">
        <f t="shared" si="4"/>
        <v>66.959999999999994</v>
      </c>
    </row>
    <row r="27" spans="5:9" x14ac:dyDescent="0.25">
      <c r="E27" s="11">
        <v>46000</v>
      </c>
      <c r="F27" s="11">
        <v>4.6399999999999997</v>
      </c>
      <c r="G27" s="12">
        <f t="shared" si="3"/>
        <v>4.6399999999999996E-6</v>
      </c>
      <c r="H27" s="11">
        <f t="shared" si="2"/>
        <v>2.173913043478261E-5</v>
      </c>
      <c r="I27" s="4">
        <f t="shared" si="4"/>
        <v>76.838399999999993</v>
      </c>
    </row>
    <row r="28" spans="5:9" x14ac:dyDescent="0.25">
      <c r="E28" s="11">
        <v>80000</v>
      </c>
      <c r="F28" s="11">
        <v>2.94</v>
      </c>
      <c r="G28" s="12">
        <f t="shared" si="3"/>
        <v>2.9399999999999998E-6</v>
      </c>
      <c r="H28" s="11">
        <f t="shared" si="2"/>
        <v>1.2500000000000001E-5</v>
      </c>
      <c r="I28" s="4">
        <f t="shared" si="4"/>
        <v>84.671999999999983</v>
      </c>
    </row>
    <row r="33" spans="2:9" x14ac:dyDescent="0.25">
      <c r="F33" s="3"/>
      <c r="I33" s="3"/>
    </row>
    <row r="34" spans="2:9" x14ac:dyDescent="0.25">
      <c r="B34" s="16" t="s">
        <v>12</v>
      </c>
      <c r="C34" s="16" t="s">
        <v>11</v>
      </c>
      <c r="F34" s="18"/>
      <c r="G34" s="15" t="s">
        <v>6</v>
      </c>
      <c r="H34" s="16" t="s">
        <v>13</v>
      </c>
      <c r="I34" s="20"/>
    </row>
    <row r="35" spans="2:9" x14ac:dyDescent="0.25">
      <c r="B35" s="14">
        <v>16</v>
      </c>
      <c r="C35" s="14">
        <v>16</v>
      </c>
      <c r="D35" s="3"/>
      <c r="F35" s="17"/>
      <c r="G35" s="11">
        <v>50</v>
      </c>
      <c r="H35" s="13">
        <f>(C35/B35)/2</f>
        <v>0.5</v>
      </c>
      <c r="I35" s="19"/>
    </row>
    <row r="36" spans="2:9" x14ac:dyDescent="0.25">
      <c r="B36" s="14">
        <v>16</v>
      </c>
      <c r="C36" s="14">
        <v>16</v>
      </c>
      <c r="D36" s="3"/>
      <c r="F36" s="17"/>
      <c r="G36" s="11">
        <v>170</v>
      </c>
      <c r="H36" s="13">
        <f t="shared" ref="H36:H45" si="5">(C36/B36)/2</f>
        <v>0.5</v>
      </c>
      <c r="I36" s="19"/>
    </row>
    <row r="37" spans="2:9" x14ac:dyDescent="0.25">
      <c r="B37" s="14">
        <v>16</v>
      </c>
      <c r="C37" s="14">
        <v>16</v>
      </c>
      <c r="D37" s="3"/>
      <c r="F37" s="17"/>
      <c r="G37" s="11">
        <v>500</v>
      </c>
      <c r="H37" s="13">
        <f t="shared" si="5"/>
        <v>0.5</v>
      </c>
      <c r="I37" s="19"/>
    </row>
    <row r="38" spans="2:9" x14ac:dyDescent="0.25">
      <c r="B38" s="14">
        <v>16</v>
      </c>
      <c r="C38" s="14">
        <v>16</v>
      </c>
      <c r="D38" s="3"/>
      <c r="F38" s="17"/>
      <c r="G38" s="11">
        <v>1000</v>
      </c>
      <c r="H38" s="13">
        <f t="shared" si="5"/>
        <v>0.5</v>
      </c>
      <c r="I38" s="19"/>
    </row>
    <row r="39" spans="2:9" x14ac:dyDescent="0.25">
      <c r="B39" s="14">
        <v>16.399999999999999</v>
      </c>
      <c r="C39" s="4">
        <v>16.399999999999999</v>
      </c>
      <c r="D39" s="3"/>
      <c r="F39" s="17"/>
      <c r="G39" s="11">
        <v>2000</v>
      </c>
      <c r="H39" s="13">
        <f t="shared" si="5"/>
        <v>0.5</v>
      </c>
      <c r="I39" s="19"/>
    </row>
    <row r="40" spans="2:9" x14ac:dyDescent="0.25">
      <c r="B40" s="14">
        <v>16.399999999999999</v>
      </c>
      <c r="C40" s="4">
        <v>16</v>
      </c>
      <c r="D40" s="3"/>
      <c r="F40" s="17"/>
      <c r="G40" s="11">
        <v>4000</v>
      </c>
      <c r="H40" s="13">
        <f t="shared" si="5"/>
        <v>0.48780487804878053</v>
      </c>
      <c r="I40" s="19"/>
    </row>
    <row r="41" spans="2:9" x14ac:dyDescent="0.25">
      <c r="B41" s="14">
        <v>16.399999999999999</v>
      </c>
      <c r="C41" s="4">
        <v>13.8</v>
      </c>
      <c r="D41" s="3"/>
      <c r="F41" s="17"/>
      <c r="G41" s="11">
        <v>9000</v>
      </c>
      <c r="H41" s="13">
        <f t="shared" si="5"/>
        <v>0.42073170731707321</v>
      </c>
      <c r="I41" s="19"/>
    </row>
    <row r="42" spans="2:9" x14ac:dyDescent="0.25">
      <c r="B42" s="14">
        <v>16.399999999999999</v>
      </c>
      <c r="C42" s="4">
        <v>10.4</v>
      </c>
      <c r="D42" s="3"/>
      <c r="F42" s="17"/>
      <c r="G42" s="11">
        <v>17000</v>
      </c>
      <c r="H42" s="13">
        <f t="shared" si="5"/>
        <v>0.31707317073170738</v>
      </c>
      <c r="I42" s="19"/>
    </row>
    <row r="43" spans="2:9" x14ac:dyDescent="0.25">
      <c r="B43" s="14">
        <v>14.8</v>
      </c>
      <c r="C43" s="4">
        <v>6.8</v>
      </c>
      <c r="D43" s="3"/>
      <c r="F43" s="17"/>
      <c r="G43" s="11">
        <v>30000</v>
      </c>
      <c r="H43" s="13">
        <f t="shared" si="5"/>
        <v>0.22972972972972971</v>
      </c>
      <c r="I43" s="19"/>
    </row>
    <row r="44" spans="2:9" x14ac:dyDescent="0.25">
      <c r="B44" s="14">
        <v>16.399999999999999</v>
      </c>
      <c r="C44" s="4">
        <v>4.5999999999999996</v>
      </c>
      <c r="D44" s="3"/>
      <c r="F44" s="17"/>
      <c r="G44" s="11">
        <v>46000</v>
      </c>
      <c r="H44" s="13">
        <f t="shared" si="5"/>
        <v>0.1402439024390244</v>
      </c>
      <c r="I44" s="19"/>
    </row>
    <row r="45" spans="2:9" x14ac:dyDescent="0.25">
      <c r="B45" s="14">
        <v>15.8</v>
      </c>
      <c r="C45" s="4">
        <v>2.6</v>
      </c>
      <c r="D45" s="3"/>
      <c r="F45" s="17"/>
      <c r="G45" s="11">
        <v>80000</v>
      </c>
      <c r="H45" s="13">
        <f t="shared" si="5"/>
        <v>8.2278481012658222E-2</v>
      </c>
      <c r="I45" s="19"/>
    </row>
    <row r="46" spans="2:9" x14ac:dyDescent="0.25">
      <c r="D46" s="3"/>
      <c r="E4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Pinto</dc:creator>
  <cp:lastModifiedBy>FRamalho</cp:lastModifiedBy>
  <dcterms:created xsi:type="dcterms:W3CDTF">2015-06-05T18:19:34Z</dcterms:created>
  <dcterms:modified xsi:type="dcterms:W3CDTF">2019-11-27T22:16:54Z</dcterms:modified>
</cp:coreProperties>
</file>