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f\OneDrive\Escritorio\ManageWood\Manage-Wood\Requisitos ManageWood\"/>
    </mc:Choice>
  </mc:AlternateContent>
  <xr:revisionPtr revIDLastSave="0" documentId="13_ncr:1_{4FE775F3-0FFC-4F15-85F2-EAD3553D24B6}" xr6:coauthVersionLast="47" xr6:coauthVersionMax="47" xr10:uidLastSave="{00000000-0000-0000-0000-000000000000}"/>
  <bookViews>
    <workbookView xWindow="-120" yWindow="-120" windowWidth="29040" windowHeight="15840" firstSheet="17" activeTab="25" xr2:uid="{813269E5-03E4-4465-B253-AE7C43383A1D}"/>
  </bookViews>
  <sheets>
    <sheet name="Entidades" sheetId="2" r:id="rId1"/>
    <sheet name="Pais" sheetId="3" r:id="rId2"/>
    <sheet name="Departamento" sheetId="4" r:id="rId3"/>
    <sheet name="Ciudad" sheetId="5" r:id="rId4"/>
    <sheet name="Dueño" sheetId="6" state="hidden" r:id="rId5"/>
    <sheet name="Empresa" sheetId="7" r:id="rId6"/>
    <sheet name="Sede" sheetId="8" r:id="rId7"/>
    <sheet name="Inventario" sheetId="9" r:id="rId8"/>
    <sheet name="Existencias" sheetId="25" r:id="rId9"/>
    <sheet name="MateriaPrima" sheetId="15" r:id="rId10"/>
    <sheet name="TipoMateriaPrima" sheetId="16" r:id="rId11"/>
    <sheet name="Especificacion" sheetId="17" r:id="rId12"/>
    <sheet name="ProveedorPorMateriaPrima" sheetId="26" r:id="rId13"/>
    <sheet name="Proveedor" sheetId="10" r:id="rId14"/>
    <sheet name="Colaborador" sheetId="11" r:id="rId15"/>
    <sheet name="EstadoColaborador" sheetId="12" r:id="rId16"/>
    <sheet name="TipoColaborador" sheetId="13" r:id="rId17"/>
    <sheet name="TipoIdentificacion" sheetId="14" r:id="rId18"/>
    <sheet name="Cliente" sheetId="18" r:id="rId19"/>
    <sheet name="Cotizacion" sheetId="19" r:id="rId20"/>
    <sheet name="MateriaPrimaPorCotizacion" sheetId="28" r:id="rId21"/>
    <sheet name="TipoCotizacion" sheetId="20" r:id="rId22"/>
    <sheet name="Moneda" sheetId="27" r:id="rId23"/>
    <sheet name="Venta" sheetId="21" r:id="rId24"/>
    <sheet name="Producto" sheetId="22" state="hidden" r:id="rId25"/>
    <sheet name="Pedido" sheetId="23" r:id="rId26"/>
    <sheet name="EstadoPedido" sheetId="24" r:id="rId27"/>
  </sheets>
  <externalReferences>
    <externalReference r:id="rId2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8" l="1"/>
  <c r="C5" i="28"/>
  <c r="C6" i="28"/>
  <c r="C3" i="28"/>
  <c r="C3" i="21" a="1"/>
  <c r="C3" i="21" s="1"/>
  <c r="D3" i="23" a="1"/>
  <c r="D3" i="23" s="1"/>
  <c r="F3" i="19"/>
  <c r="G4" i="19"/>
  <c r="G5" i="19"/>
  <c r="G6" i="19"/>
  <c r="G3" i="19"/>
  <c r="D3" i="19"/>
  <c r="D4" i="19"/>
  <c r="D5" i="19"/>
  <c r="D6" i="19"/>
  <c r="E6" i="19"/>
  <c r="E4" i="19"/>
  <c r="E5" i="19"/>
  <c r="E3" i="19"/>
  <c r="F3" i="28"/>
  <c r="F8" i="11"/>
  <c r="F6" i="11"/>
  <c r="F7" i="11"/>
  <c r="F4" i="11"/>
  <c r="F5" i="11"/>
  <c r="F3" i="11"/>
  <c r="G8" i="11"/>
  <c r="G7" i="11"/>
  <c r="G6" i="11"/>
  <c r="G4" i="11"/>
  <c r="G5" i="11"/>
  <c r="G3" i="11"/>
  <c r="E8" i="11"/>
  <c r="E6" i="11"/>
  <c r="E7" i="11"/>
  <c r="F5" i="8"/>
  <c r="F3" i="8"/>
  <c r="E3" i="11"/>
  <c r="E4" i="11"/>
  <c r="E5" i="11"/>
  <c r="D3" i="22"/>
  <c r="D3" i="26"/>
  <c r="E6" i="25"/>
  <c r="E5" i="25"/>
  <c r="E4" i="25"/>
  <c r="E3" i="25"/>
  <c r="E6" i="15"/>
  <c r="F6" i="15"/>
  <c r="E4" i="15"/>
  <c r="E5" i="15"/>
  <c r="E3" i="15"/>
  <c r="F5" i="15"/>
  <c r="F3" i="15"/>
  <c r="F4" i="15"/>
  <c r="D6" i="25"/>
  <c r="D5" i="25"/>
  <c r="D4" i="25"/>
  <c r="D3" i="25"/>
  <c r="C4" i="9"/>
  <c r="C3" i="9"/>
  <c r="E4" i="8"/>
  <c r="E5" i="8"/>
  <c r="E3" i="8"/>
  <c r="E6" i="6"/>
  <c r="E5" i="6"/>
  <c r="E4" i="6"/>
  <c r="G3" i="6"/>
  <c r="B5" i="6" s="1"/>
  <c r="F3" i="6"/>
  <c r="E3" i="6"/>
  <c r="G5" i="6" l="1"/>
  <c r="B6" i="6" s="1"/>
  <c r="F5" i="6"/>
  <c r="B4" i="6"/>
  <c r="G4" i="6" l="1"/>
  <c r="F6" i="6" s="1"/>
  <c r="F4" i="6"/>
  <c r="G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Luciana Sánchez Arias</author>
  </authors>
  <commentList>
    <comment ref="F2" authorId="0" shapeId="0" xr:uid="{AC6864B2-6780-406D-BA44-CA47DC15D172}">
      <text>
        <r>
          <rPr>
            <b/>
            <sz val="9"/>
            <color indexed="81"/>
            <rFont val="Tahoma"/>
            <family val="2"/>
          </rPr>
          <t xml:space="preserve">Wider Farid Sánchez Garzón: </t>
        </r>
        <r>
          <rPr>
            <sz val="9"/>
            <color indexed="81"/>
            <rFont val="Tahoma"/>
            <family val="2"/>
          </rPr>
          <t>Se calcula con base en el estado de la Categoría Padre. Si está inactiva la Categoría Padre, también lo estará la Categoría Hija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<sst xmlns="http://schemas.openxmlformats.org/spreadsheetml/2006/main" count="462" uniqueCount="269">
  <si>
    <t>Descripción</t>
  </si>
  <si>
    <t>País</t>
  </si>
  <si>
    <t>Entidad que representa a cada uNO de los países, donde están ubicados los departamentos que contienen las ciudades en donde están las sedes de cada una de las empresas de cocinas</t>
  </si>
  <si>
    <t>Departamento</t>
  </si>
  <si>
    <t>Entidad que pertenece a un país determinado, y que representa a cada uNO de los departamentos donde están ubicadas las ciudaddes que tienen sedes pertenecientes a cada una de las Empresas de cocinas</t>
  </si>
  <si>
    <t>Ciudad</t>
  </si>
  <si>
    <t>Entidad que pertenece a un departamento determinado, donde están ubicadas cada una de las sedes pertenecientes a las empresas de cocinas</t>
  </si>
  <si>
    <t>Dueño</t>
  </si>
  <si>
    <t>Entidad que que represante al propietario de la empresa</t>
  </si>
  <si>
    <t>Empresa</t>
  </si>
  <si>
    <t>Entidad que representa a las distintas empresas de cocinas,  que estan ubicadas en distintas sedes</t>
  </si>
  <si>
    <t>Sede</t>
  </si>
  <si>
    <t>Entidad que pertenece a una ciudad y una empresa, en el cual pertenencen los empleados, salas de ventas de la empresa</t>
  </si>
  <si>
    <t>Inventario</t>
  </si>
  <si>
    <t>Entidad que representa las cantidades finitas que existen de las distintas materias primas que se neceSItan para la fabricacion de cocinas en madecor</t>
  </si>
  <si>
    <t>Pozuelo</t>
  </si>
  <si>
    <t>Entidad que representa a los distintos pozuelos (Lavaplatos) para una cocina</t>
  </si>
  <si>
    <t>Meson</t>
  </si>
  <si>
    <t>Entidad que representa a los diferentes colores del meson</t>
  </si>
  <si>
    <t>Tipo Meson</t>
  </si>
  <si>
    <t>Entidad que diferencia los diferentes tipos de mesones y su grosor</t>
  </si>
  <si>
    <t>Madecor</t>
  </si>
  <si>
    <t>Entidad que representa a los diferentes colores del madecor</t>
  </si>
  <si>
    <t>Tipo Madecor</t>
  </si>
  <si>
    <t>Entidad que diferencia los diferentes tipos de madecores y su grosor</t>
  </si>
  <si>
    <t>Herraje</t>
  </si>
  <si>
    <t>Entidad que representa a los diferentes herrajes que pueden haber para una cocina</t>
  </si>
  <si>
    <t>Tornilleria</t>
  </si>
  <si>
    <t>Entidad que representa los diferentes tornillos para una cocina</t>
  </si>
  <si>
    <t>Proveedor</t>
  </si>
  <si>
    <t>Entidad con el cual se reabastece el inventario</t>
  </si>
  <si>
    <t>Tipo Identificacion</t>
  </si>
  <si>
    <t>Entidad que diferencia a los distintos tipos de identificacion que existen</t>
  </si>
  <si>
    <t>NOmina</t>
  </si>
  <si>
    <t>Entidad que tiene una empleado que representa el salario de cada empleado</t>
  </si>
  <si>
    <t>Venta</t>
  </si>
  <si>
    <t>Entidad que realiza cada sede, y esta conlleva un proceso de agendacion y produccion de una cocina</t>
  </si>
  <si>
    <t>Estado Venta</t>
  </si>
  <si>
    <t>Entidad que representa el estado en el que va el proceso de una venta</t>
  </si>
  <si>
    <t>Pedido</t>
  </si>
  <si>
    <t>Entidad que tiene un producto y pasa por varios estadas, define cuando es la entrega del producto</t>
  </si>
  <si>
    <t>Diseño</t>
  </si>
  <si>
    <t>Entidad que tiene  una venta y representa el diseño de una cocina</t>
  </si>
  <si>
    <t>Estado Diseño</t>
  </si>
  <si>
    <t>Entidad que representa el estado en el que va el proceso de un diseño de una cocina</t>
  </si>
  <si>
    <t xml:space="preserve">Fabricacion </t>
  </si>
  <si>
    <t>Entidad que tiene  una venta y representa la fabricacion de una cocina</t>
  </si>
  <si>
    <t>Estado Fabricacion</t>
  </si>
  <si>
    <t>Entidad que representa el estado en el que va el proceso de fabricacion de una cocina</t>
  </si>
  <si>
    <t>Instalacion</t>
  </si>
  <si>
    <t>Entidad que tiene una venta y representa la instalacion de una cocina</t>
  </si>
  <si>
    <t>Estado Instalacion</t>
  </si>
  <si>
    <t>Entidad que representa el estado en el que va el proceso de instalacion de una cocina</t>
  </si>
  <si>
    <t>Materia prima</t>
  </si>
  <si>
    <t>Entidad que respresenta las distintasmaterias primas que tiene el inventario</t>
  </si>
  <si>
    <t>Tipo Materia Prima</t>
  </si>
  <si>
    <t>Entidad que representa el tipo de materia prima que es una materi prim</t>
  </si>
  <si>
    <t>Cotizacion</t>
  </si>
  <si>
    <t>Entidad que tiene una sede y pertenece a un cliente con el cual se evalua el precio de una cocina</t>
  </si>
  <si>
    <t>Cliente</t>
  </si>
  <si>
    <t>Entidad que tiene cotizacion y tipo de identificacion y es a la entidad que se le fabrica el producto</t>
  </si>
  <si>
    <t>Producto</t>
  </si>
  <si>
    <t xml:space="preserve">Entidad que pertence a una cotizacion y representa la cocina con los distintos tipos de materia prima </t>
  </si>
  <si>
    <t>Estado Pedido</t>
  </si>
  <si>
    <t xml:space="preserve">Entidad que define los estados en los que va el producto </t>
  </si>
  <si>
    <t>Entidad que representa que una cotizacion ya paso a venderse y esta genera un producto</t>
  </si>
  <si>
    <t>Tipo Cotizacion</t>
  </si>
  <si>
    <t>Entidad que representa de que tipo se va a hacer la cotizacion para aSI saber de que precio va a ser la cotizacion</t>
  </si>
  <si>
    <t>Especificacion</t>
  </si>
  <si>
    <t>Entidad que describe las especificaciones de cada materia prima</t>
  </si>
  <si>
    <t>Entidad que representa el estado en el que esta un empleado en una empresa</t>
  </si>
  <si>
    <t>Formato</t>
  </si>
  <si>
    <t>Pais</t>
  </si>
  <si>
    <t>Identificacion</t>
  </si>
  <si>
    <t>NIT</t>
  </si>
  <si>
    <t>Direccion</t>
  </si>
  <si>
    <t>Estado</t>
  </si>
  <si>
    <t>Funcion</t>
  </si>
  <si>
    <t>Valor</t>
  </si>
  <si>
    <t>Tipo materia prima</t>
  </si>
  <si>
    <t>Marca</t>
  </si>
  <si>
    <t>Acabado</t>
  </si>
  <si>
    <t>Material</t>
  </si>
  <si>
    <t>Metros de mueble alto</t>
  </si>
  <si>
    <t>Detalles</t>
  </si>
  <si>
    <t>Fecha</t>
  </si>
  <si>
    <t>Objeto de dominio/Datos de muestreo</t>
  </si>
  <si>
    <t>&lt;-Volver al inicio</t>
  </si>
  <si>
    <t>Categoría Padre</t>
  </si>
  <si>
    <t>Nombre</t>
  </si>
  <si>
    <t>Estado Calculado</t>
  </si>
  <si>
    <t>Relacionador</t>
  </si>
  <si>
    <t>Tecnología</t>
  </si>
  <si>
    <t>Aquí podrás encontrar todas las publicaciones relacionados con Tecnología</t>
  </si>
  <si>
    <t>Blockchain</t>
  </si>
  <si>
    <t>Aquí podrás encontrar todas las publicaciones relacionados con Blockchain</t>
  </si>
  <si>
    <t>Inteligencia Artificial</t>
  </si>
  <si>
    <t>Aquí podrás encontrar todas las publicaciones relacionados con Inteligencia Artificial</t>
  </si>
  <si>
    <t>ChatGPT</t>
  </si>
  <si>
    <t>Aquí podrás encontrar todas las publicaciones relacionados con ChatGPT</t>
  </si>
  <si>
    <t>Codigo</t>
  </si>
  <si>
    <t>Colombia</t>
  </si>
  <si>
    <t>Japon</t>
  </si>
  <si>
    <t>Ecuador</t>
  </si>
  <si>
    <t>Brasil</t>
  </si>
  <si>
    <t>Antioquia</t>
  </si>
  <si>
    <t>Amazonas</t>
  </si>
  <si>
    <t>Arauca</t>
  </si>
  <si>
    <t>Atlantico</t>
  </si>
  <si>
    <t>Rionegro</t>
  </si>
  <si>
    <t>Leticia</t>
  </si>
  <si>
    <t>Barranquilla</t>
  </si>
  <si>
    <t>Cocinas &amp; decoraciones San Nicolas</t>
  </si>
  <si>
    <t>Galeria</t>
  </si>
  <si>
    <t>La ceja</t>
  </si>
  <si>
    <t>Llanogrande</t>
  </si>
  <si>
    <t>Cr 33 # 12-33</t>
  </si>
  <si>
    <t xml:space="preserve">Cr 55 # 45-55 </t>
  </si>
  <si>
    <t>Cr 1 # 56-99</t>
  </si>
  <si>
    <t>La Ceja</t>
  </si>
  <si>
    <t>Atlantica</t>
  </si>
  <si>
    <t>Inventario Sede Galeria</t>
  </si>
  <si>
    <t>Inventario Sede Llanogrande</t>
  </si>
  <si>
    <t>Materia Prima</t>
  </si>
  <si>
    <t>Unidades</t>
  </si>
  <si>
    <t>Granito</t>
  </si>
  <si>
    <t>Calibre o grosor</t>
  </si>
  <si>
    <t>Lavaplatos de un tanque 60*43</t>
  </si>
  <si>
    <t>Lavaplatos de un tanque 85*43</t>
  </si>
  <si>
    <t>60x43 cm</t>
  </si>
  <si>
    <t>85x43 cm</t>
  </si>
  <si>
    <t>18 mm</t>
  </si>
  <si>
    <t>20 mm</t>
  </si>
  <si>
    <t>Acero inoxidable</t>
  </si>
  <si>
    <t>Socoda</t>
  </si>
  <si>
    <t>Liso</t>
  </si>
  <si>
    <t>Tablero aglomerado melamina sincronico bellota</t>
  </si>
  <si>
    <t>244x215 cm</t>
  </si>
  <si>
    <t>15 mm</t>
  </si>
  <si>
    <t>Poroso</t>
  </si>
  <si>
    <t>Pelikano</t>
  </si>
  <si>
    <t>Lavaplatos de un tanque 60*43 Socoda</t>
  </si>
  <si>
    <t>Lavaplatos de un solo tanque de 60*43 cm, marca socoda</t>
  </si>
  <si>
    <t>Lavaplatos de un solo tanque de 85*43 cm, marca socoda</t>
  </si>
  <si>
    <t>Tablero aglomerado melamina sincronico bellota Pelikano</t>
  </si>
  <si>
    <t>Lavaplatos de un tanque 85*43 Socoda</t>
  </si>
  <si>
    <t>Tablero RH color Bellota marca pelikano de 244*215 cm*15mm</t>
  </si>
  <si>
    <t>Axeco</t>
  </si>
  <si>
    <t>Bisagras cierre lento semi acodada</t>
  </si>
  <si>
    <t>´--</t>
  </si>
  <si>
    <t>35mm</t>
  </si>
  <si>
    <t>Par de bisagras cierre lento semi acodadas Axeco</t>
  </si>
  <si>
    <t>Bisagras cierre lento semi acodada Axeco</t>
  </si>
  <si>
    <t>Pozuelo Sencillo 60*43</t>
  </si>
  <si>
    <t>Tablero RH Bellota  Pelikano</t>
  </si>
  <si>
    <t>Valor por unidad</t>
  </si>
  <si>
    <t>Lavaplatos de un tanque 60*43 Lotus</t>
  </si>
  <si>
    <t>Bisagras cierre lento semi acodada Mobil</t>
  </si>
  <si>
    <t>Lotus</t>
  </si>
  <si>
    <t>Mobil</t>
  </si>
  <si>
    <t>Tipo de identificacion</t>
  </si>
  <si>
    <t>Tipo de colaborador</t>
  </si>
  <si>
    <t>Estado del colaborador</t>
  </si>
  <si>
    <t>Jeronimo Franco Rojas</t>
  </si>
  <si>
    <t>Paula Rojas Orozco</t>
  </si>
  <si>
    <t>Carlos Alberto Ospina</t>
  </si>
  <si>
    <t>Federico Franco Rojas</t>
  </si>
  <si>
    <t>Maria Jose Alzate</t>
  </si>
  <si>
    <t>Miguel Angel Vazques</t>
  </si>
  <si>
    <t>CC</t>
  </si>
  <si>
    <t>TI</t>
  </si>
  <si>
    <t>Inventario sede La Ceja</t>
  </si>
  <si>
    <t>Contratado</t>
  </si>
  <si>
    <t>Despedido</t>
  </si>
  <si>
    <t>Pendiente</t>
  </si>
  <si>
    <t xml:space="preserve">Salario </t>
  </si>
  <si>
    <t>Carpintero</t>
  </si>
  <si>
    <t>Vendedor Online</t>
  </si>
  <si>
    <t>Es el dueño de la empresa y es el encargador de toda la empresa</t>
  </si>
  <si>
    <t>Encargado de la construccion y ensamble de las cocinas</t>
  </si>
  <si>
    <t>Encargado de las ventas en el local</t>
  </si>
  <si>
    <t>Vendedor en el local</t>
  </si>
  <si>
    <t>Encargado de la ventas online</t>
  </si>
  <si>
    <t>Moneda</t>
  </si>
  <si>
    <t>Pasaporte</t>
  </si>
  <si>
    <t>RC</t>
  </si>
  <si>
    <t>NUIP</t>
  </si>
  <si>
    <t>PAS</t>
  </si>
  <si>
    <t>CE</t>
  </si>
  <si>
    <t>TE</t>
  </si>
  <si>
    <t>Registro Civil</t>
  </si>
  <si>
    <t>Tipo de identificación que representa a un Registro Civil</t>
  </si>
  <si>
    <t>Cédula de Ciudadanía</t>
  </si>
  <si>
    <t>Número Único de Identificación Personal</t>
  </si>
  <si>
    <t>Tipo de identificación que representa a un Número Único de Identificación Personal</t>
  </si>
  <si>
    <t>Tipo de identificación que representa a un Pasaporte</t>
  </si>
  <si>
    <t>Cédula de Extranjería</t>
  </si>
  <si>
    <t>Tipo de identificación que representa a una Cédula de Extranjería</t>
  </si>
  <si>
    <t>Tarjeta de Extranjería</t>
  </si>
  <si>
    <t>Tipo de identificación que representa a una Tarjeta de Extranjería</t>
  </si>
  <si>
    <t>Tipo de Documento Extranjero</t>
  </si>
  <si>
    <t>Tipo de identificación que representa a un Tipo de Documento Extranjero</t>
  </si>
  <si>
    <t>Número de Identificación Tributario</t>
  </si>
  <si>
    <t>Tipo de identificación que representa a un Número de Identificación Tributario</t>
  </si>
  <si>
    <t>Siglas</t>
  </si>
  <si>
    <t>Margarita Restrepo</t>
  </si>
  <si>
    <t>Fredy Mercuri</t>
  </si>
  <si>
    <t>Carlos Vives</t>
  </si>
  <si>
    <t>Jorge Celedon</t>
  </si>
  <si>
    <t>Cristiano Ronaldo</t>
  </si>
  <si>
    <t>COP</t>
  </si>
  <si>
    <t>Pesos Colombianos</t>
  </si>
  <si>
    <t>USD</t>
  </si>
  <si>
    <t>Dólar estadounidense</t>
  </si>
  <si>
    <t>EUR</t>
  </si>
  <si>
    <t>Euro</t>
  </si>
  <si>
    <t>GBP</t>
  </si>
  <si>
    <t>Libra esterlina</t>
  </si>
  <si>
    <t>Valor por metro lineal</t>
  </si>
  <si>
    <t>Fecha de inicio de vigencia</t>
  </si>
  <si>
    <t>Tipo 1 feb-2023 COP</t>
  </si>
  <si>
    <t>Tipo 2 feb-2023 COP</t>
  </si>
  <si>
    <t>Tipo 1 feb-2023 USD</t>
  </si>
  <si>
    <t>Tipo 1 jun-2022 COP</t>
  </si>
  <si>
    <t>Las cotizaciones tipo 1, inlucyen locero de regiplas y mueble alto de 50 cm</t>
  </si>
  <si>
    <t xml:space="preserve">Las cotizaciones tipo 2, incluyen lcoero de acero inoxidable y mueble alto de 60 cm </t>
  </si>
  <si>
    <t>Quarztone blanco polar</t>
  </si>
  <si>
    <t>Materia prima por cotizacion</t>
  </si>
  <si>
    <t>Metros de mueble bajo</t>
  </si>
  <si>
    <t>Cotizacion Margarita Restrepo</t>
  </si>
  <si>
    <t>Cotizacion Fredy Mercuri</t>
  </si>
  <si>
    <t>Cotizacion Carlos Vives</t>
  </si>
  <si>
    <t>Cotizacion San Marino Ortiz</t>
  </si>
  <si>
    <t>San Marino Ortiz</t>
  </si>
  <si>
    <t>Tipo de cotizacion</t>
  </si>
  <si>
    <t>Valor Cotizacion</t>
  </si>
  <si>
    <t xml:space="preserve">Materia primas Margarita Restrepo </t>
  </si>
  <si>
    <t>Valor Total</t>
  </si>
  <si>
    <t>Venta Margarita Restrepo</t>
  </si>
  <si>
    <t>Venta Fredy Mercuri</t>
  </si>
  <si>
    <t>Entregado</t>
  </si>
  <si>
    <t>En instalacion</t>
  </si>
  <si>
    <t>En esamble</t>
  </si>
  <si>
    <t>En diseño y despiece</t>
  </si>
  <si>
    <t>Fecha de entrega</t>
  </si>
  <si>
    <t>Pedido Margarita Restrepo</t>
  </si>
  <si>
    <t>Pedido Fredy Mercuri</t>
  </si>
  <si>
    <t>Materia prima Fredy Mercuri</t>
  </si>
  <si>
    <t>Materia prima Carlos vives</t>
  </si>
  <si>
    <t>Materia prima San Marino Ortiz</t>
  </si>
  <si>
    <t>Locero de lujo</t>
  </si>
  <si>
    <t>Shut de basura de lujo</t>
  </si>
  <si>
    <t>Granito Verde ubatuba</t>
  </si>
  <si>
    <t>Aceitero</t>
  </si>
  <si>
    <t>Cubiertero</t>
  </si>
  <si>
    <t>Quarztone kenia black</t>
  </si>
  <si>
    <t>Alacena Abatible</t>
  </si>
  <si>
    <t>Colaborador</t>
  </si>
  <si>
    <t>Entidad que pertenece a una sede y representa los distintos roles que ejercen las personas en la empresa</t>
  </si>
  <si>
    <t>Tipo Colaborador</t>
  </si>
  <si>
    <t>Entidad que diferencia los diferentes cargos de un colaborador</t>
  </si>
  <si>
    <t>Estado Colaborador</t>
  </si>
  <si>
    <t>Existencias</t>
  </si>
  <si>
    <t>Entidad que representa las existencias de una materia prima en un inventario</t>
  </si>
  <si>
    <t>Proveedor por materia prima</t>
  </si>
  <si>
    <t>Entidad que representa las materias y los precios que vende cada proveedor una materia prima</t>
  </si>
  <si>
    <t>Entidad que representa la moneda con la que se realizo una venta</t>
  </si>
  <si>
    <t>Entidad que representa las materia primas que utiliza una cotizacion</t>
  </si>
  <si>
    <t>Metros cuadrados de meson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</si>
</sst>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3" borderId="1" xfId="1" applyFill="1" applyBorder="1" applyAlignment="1"/>
    <xf numFmtId="0" fontId="0" fillId="4" borderId="1" xfId="0" applyFill="1" applyBorder="1" applyAlignment="1">
      <alignment horizontal="left" wrapText="1"/>
    </xf>
    <xf numFmtId="0" fontId="0" fillId="4" borderId="1" xfId="0" applyFill="1" applyBorder="1"/>
    <xf numFmtId="0" fontId="2" fillId="3" borderId="1" xfId="1" applyFill="1" applyBorder="1" applyAlignment="1">
      <alignment wrapText="1"/>
    </xf>
    <xf numFmtId="0" fontId="2" fillId="0" borderId="1" xfId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7" borderId="3" xfId="1" applyFill="1" applyBorder="1" applyAlignment="1">
      <alignment horizontal="center" vertical="center"/>
    </xf>
    <xf numFmtId="0" fontId="0" fillId="8" borderId="10" xfId="0" applyFill="1" applyBorder="1" applyAlignment="1">
      <alignment vertical="center"/>
    </xf>
    <xf numFmtId="0" fontId="2" fillId="0" borderId="1" xfId="1" applyFill="1" applyBorder="1"/>
    <xf numFmtId="0" fontId="0" fillId="0" borderId="4" xfId="0" applyBorder="1" applyAlignment="1">
      <alignment vertical="center"/>
    </xf>
    <xf numFmtId="0" fontId="2" fillId="0" borderId="11" xfId="1" applyFill="1" applyBorder="1"/>
    <xf numFmtId="0" fontId="0" fillId="0" borderId="11" xfId="0" applyBorder="1" applyAlignment="1">
      <alignment vertical="center"/>
    </xf>
    <xf numFmtId="0" fontId="2" fillId="0" borderId="11" xfId="1" applyBorder="1" applyAlignment="1">
      <alignment horizontal="center" vertical="center"/>
    </xf>
    <xf numFmtId="0" fontId="2" fillId="7" borderId="5" xfId="1" applyFill="1" applyBorder="1" applyAlignment="1">
      <alignment horizontal="center" vertical="center"/>
    </xf>
    <xf numFmtId="0" fontId="0" fillId="8" borderId="12" xfId="0" applyFill="1" applyBorder="1" applyAlignment="1">
      <alignment vertical="center"/>
    </xf>
    <xf numFmtId="0" fontId="2" fillId="0" borderId="0" xfId="1" applyAlignment="1">
      <alignment vertical="center"/>
    </xf>
    <xf numFmtId="0" fontId="2" fillId="0" borderId="7" xfId="1" applyBorder="1" applyAlignment="1">
      <alignment horizontal="center" vertical="center"/>
    </xf>
    <xf numFmtId="0" fontId="2" fillId="9" borderId="8" xfId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2" fillId="0" borderId="7" xfId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rof\Downloads\PubliUCO%20-%20Datos%20simulados.xlsx" TargetMode="External"/><Relationship Id="rId1" Type="http://schemas.openxmlformats.org/officeDocument/2006/relationships/externalLinkPath" Target="/Users/jerof/Downloads/PubliUCO%20-%20Datos%20simul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"/>
      <sheetName val="Objetos de Dominio"/>
      <sheetName val="Datos Simulación"/>
      <sheetName val="Administrador Categoría"/>
      <sheetName val="Calificación"/>
      <sheetName val="Categoría"/>
      <sheetName val="Categoría Administrador Categor"/>
      <sheetName val="Comentario Lector"/>
      <sheetName val="Comentario Revisor"/>
      <sheetName val="Escritor"/>
      <sheetName val="Escritor Publicación"/>
      <sheetName val="Estado Administrador Categoría"/>
      <sheetName val="Estado Categoría"/>
      <sheetName val="Estado Comentario Lector"/>
      <sheetName val="Estado Escritor"/>
      <sheetName val="Estado Lector"/>
      <sheetName val="Estado Observación Revisor"/>
      <sheetName val="Estado Plan"/>
      <sheetName val="Estado Preferencia"/>
      <sheetName val="Estado Publicación"/>
      <sheetName val="Estado Revisión"/>
      <sheetName val="Estado Revisor"/>
      <sheetName val="Estado Suscripción"/>
      <sheetName val="Estado Tipo Acceso"/>
      <sheetName val="Estado Tipo Escritor"/>
      <sheetName val="Estado Tipo Identificación"/>
      <sheetName val="Estado Tipo Relación Institució"/>
      <sheetName val="Estado Versión"/>
      <sheetName val="Historial Acceso Publicación"/>
      <sheetName val="Lector"/>
      <sheetName val="Observación Revisión"/>
      <sheetName val="Palabra Clave Publicación"/>
      <sheetName val="Perfil"/>
      <sheetName val="Plan Categoría"/>
      <sheetName val="Plan Publicación"/>
      <sheetName val="Preferencia Categoría"/>
      <sheetName val="Preferencia Escritor"/>
      <sheetName val="Publicación"/>
      <sheetName val="Reporte"/>
      <sheetName val="Respuesta"/>
      <sheetName val="Revisión"/>
      <sheetName val="Revisor"/>
      <sheetName val="Revisor Revisión"/>
      <sheetName val="Suscripción Categoría"/>
      <sheetName val="Suscripción Publicación"/>
      <sheetName val="Tipo Acceso"/>
      <sheetName val="Tipo Comentario Revisor"/>
      <sheetName val="Tipo Escritor"/>
      <sheetName val="Tipo Identificación"/>
      <sheetName val="Tipo Relación Institución"/>
      <sheetName val="Tipo Reporte"/>
      <sheetName val="Tipo Revisión"/>
      <sheetName val="Versión"/>
    </sheetNames>
    <sheetDataSet>
      <sheetData sheetId="0"/>
      <sheetData sheetId="1"/>
      <sheetData sheetId="2"/>
      <sheetData sheetId="3"/>
      <sheetData sheetId="4"/>
      <sheetData sheetId="5">
        <row r="3">
          <cell r="E3" t="str">
            <v>Activa</v>
          </cell>
        </row>
        <row r="4">
          <cell r="E4" t="str">
            <v>Inactiva</v>
          </cell>
        </row>
        <row r="5">
          <cell r="E5" t="str">
            <v>Activa</v>
          </cell>
        </row>
        <row r="6">
          <cell r="E6" t="str">
            <v>Activa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3">
          <cell r="D3" t="str">
            <v>Activa</v>
          </cell>
        </row>
        <row r="4">
          <cell r="D4" t="str">
            <v>Inactiva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F57F-9561-4F20-A8D4-9A6C0F45247C}">
  <dimension ref="A1:B43"/>
  <sheetViews>
    <sheetView topLeftCell="A30" workbookViewId="0">
      <selection activeCell="A30" sqref="A30"/>
    </sheetView>
  </sheetViews>
  <sheetFormatPr baseColWidth="10" defaultRowHeight="37.5" customHeight="1" x14ac:dyDescent="0.25"/>
  <cols>
    <col min="1" max="1" width="45.85546875" customWidth="1"/>
    <col min="2" max="2" width="99" customWidth="1"/>
    <col min="3" max="3" width="11.42578125" customWidth="1"/>
  </cols>
  <sheetData>
    <row r="1" spans="1:2" ht="37.5" customHeight="1" x14ac:dyDescent="0.25">
      <c r="A1" s="1" t="s">
        <v>86</v>
      </c>
      <c r="B1" s="1" t="s">
        <v>0</v>
      </c>
    </row>
    <row r="2" spans="1:2" ht="37.5" customHeight="1" x14ac:dyDescent="0.25">
      <c r="A2" s="2" t="s">
        <v>1</v>
      </c>
      <c r="B2" s="3" t="s">
        <v>2</v>
      </c>
    </row>
    <row r="3" spans="1:2" ht="37.5" customHeight="1" x14ac:dyDescent="0.25">
      <c r="A3" s="2" t="s">
        <v>3</v>
      </c>
      <c r="B3" s="3" t="s">
        <v>4</v>
      </c>
    </row>
    <row r="4" spans="1:2" ht="37.5" customHeight="1" x14ac:dyDescent="0.25">
      <c r="A4" s="2" t="s">
        <v>5</v>
      </c>
      <c r="B4" s="3" t="s">
        <v>6</v>
      </c>
    </row>
    <row r="5" spans="1:2" ht="37.5" hidden="1" customHeight="1" x14ac:dyDescent="0.25">
      <c r="A5" s="2" t="s">
        <v>7</v>
      </c>
      <c r="B5" s="3" t="s">
        <v>8</v>
      </c>
    </row>
    <row r="6" spans="1:2" ht="37.5" customHeight="1" x14ac:dyDescent="0.25">
      <c r="A6" s="2" t="s">
        <v>9</v>
      </c>
      <c r="B6" s="3" t="s">
        <v>10</v>
      </c>
    </row>
    <row r="7" spans="1:2" ht="37.5" customHeight="1" x14ac:dyDescent="0.25">
      <c r="A7" s="2" t="s">
        <v>11</v>
      </c>
      <c r="B7" s="3" t="s">
        <v>12</v>
      </c>
    </row>
    <row r="8" spans="1:2" ht="37.5" customHeight="1" x14ac:dyDescent="0.25">
      <c r="A8" s="2" t="s">
        <v>13</v>
      </c>
      <c r="B8" s="3" t="s">
        <v>14</v>
      </c>
    </row>
    <row r="9" spans="1:2" ht="37.5" hidden="1" customHeight="1" x14ac:dyDescent="0.25">
      <c r="A9" s="2" t="s">
        <v>15</v>
      </c>
      <c r="B9" s="3" t="s">
        <v>16</v>
      </c>
    </row>
    <row r="10" spans="1:2" ht="37.5" hidden="1" customHeight="1" x14ac:dyDescent="0.25">
      <c r="A10" s="2" t="s">
        <v>17</v>
      </c>
      <c r="B10" s="3" t="s">
        <v>18</v>
      </c>
    </row>
    <row r="11" spans="1:2" ht="37.5" hidden="1" customHeight="1" x14ac:dyDescent="0.25">
      <c r="A11" s="2" t="s">
        <v>19</v>
      </c>
      <c r="B11" s="3" t="s">
        <v>20</v>
      </c>
    </row>
    <row r="12" spans="1:2" ht="37.5" hidden="1" customHeight="1" x14ac:dyDescent="0.25">
      <c r="A12" s="2" t="s">
        <v>21</v>
      </c>
      <c r="B12" s="3" t="s">
        <v>22</v>
      </c>
    </row>
    <row r="13" spans="1:2" ht="37.5" hidden="1" customHeight="1" x14ac:dyDescent="0.25">
      <c r="A13" s="2" t="s">
        <v>23</v>
      </c>
      <c r="B13" s="3" t="s">
        <v>24</v>
      </c>
    </row>
    <row r="14" spans="1:2" ht="37.5" hidden="1" customHeight="1" x14ac:dyDescent="0.25">
      <c r="A14" s="2" t="s">
        <v>25</v>
      </c>
      <c r="B14" s="3" t="s">
        <v>26</v>
      </c>
    </row>
    <row r="15" spans="1:2" ht="37.5" hidden="1" customHeight="1" x14ac:dyDescent="0.25">
      <c r="A15" s="2" t="s">
        <v>27</v>
      </c>
      <c r="B15" s="3" t="s">
        <v>28</v>
      </c>
    </row>
    <row r="16" spans="1:2" ht="37.5" customHeight="1" x14ac:dyDescent="0.25">
      <c r="A16" s="2" t="s">
        <v>29</v>
      </c>
      <c r="B16" s="3" t="s">
        <v>30</v>
      </c>
    </row>
    <row r="17" spans="1:2" ht="37.5" customHeight="1" x14ac:dyDescent="0.25">
      <c r="A17" s="2" t="s">
        <v>257</v>
      </c>
      <c r="B17" s="3" t="s">
        <v>258</v>
      </c>
    </row>
    <row r="18" spans="1:2" ht="37.5" customHeight="1" x14ac:dyDescent="0.25">
      <c r="A18" s="2" t="s">
        <v>31</v>
      </c>
      <c r="B18" s="3" t="s">
        <v>32</v>
      </c>
    </row>
    <row r="19" spans="1:2" ht="37.5" customHeight="1" x14ac:dyDescent="0.25">
      <c r="A19" s="2" t="s">
        <v>259</v>
      </c>
      <c r="B19" s="3" t="s">
        <v>260</v>
      </c>
    </row>
    <row r="20" spans="1:2" ht="15" hidden="1" customHeight="1" x14ac:dyDescent="0.25">
      <c r="A20" s="2" t="s">
        <v>33</v>
      </c>
      <c r="B20" s="3" t="s">
        <v>34</v>
      </c>
    </row>
    <row r="21" spans="1:2" ht="15" hidden="1" customHeight="1" x14ac:dyDescent="0.25">
      <c r="A21" s="2" t="s">
        <v>35</v>
      </c>
      <c r="B21" s="3" t="s">
        <v>36</v>
      </c>
    </row>
    <row r="22" spans="1:2" ht="15" hidden="1" customHeight="1" x14ac:dyDescent="0.25">
      <c r="A22" s="2" t="s">
        <v>37</v>
      </c>
      <c r="B22" s="3" t="s">
        <v>38</v>
      </c>
    </row>
    <row r="23" spans="1:2" ht="37.5" customHeight="1" x14ac:dyDescent="0.25">
      <c r="A23" s="2" t="s">
        <v>39</v>
      </c>
      <c r="B23" s="3" t="s">
        <v>40</v>
      </c>
    </row>
    <row r="24" spans="1:2" ht="37.5" hidden="1" customHeight="1" x14ac:dyDescent="0.25">
      <c r="A24" s="2" t="s">
        <v>41</v>
      </c>
      <c r="B24" s="3" t="s">
        <v>42</v>
      </c>
    </row>
    <row r="25" spans="1:2" ht="37.5" hidden="1" customHeight="1" x14ac:dyDescent="0.25">
      <c r="A25" s="2" t="s">
        <v>43</v>
      </c>
      <c r="B25" s="3" t="s">
        <v>44</v>
      </c>
    </row>
    <row r="26" spans="1:2" ht="37.5" hidden="1" customHeight="1" x14ac:dyDescent="0.25">
      <c r="A26" s="2" t="s">
        <v>45</v>
      </c>
      <c r="B26" s="3" t="s">
        <v>46</v>
      </c>
    </row>
    <row r="27" spans="1:2" ht="37.5" hidden="1" customHeight="1" x14ac:dyDescent="0.25">
      <c r="A27" s="2" t="s">
        <v>47</v>
      </c>
      <c r="B27" s="3" t="s">
        <v>48</v>
      </c>
    </row>
    <row r="28" spans="1:2" ht="37.5" hidden="1" customHeight="1" x14ac:dyDescent="0.25">
      <c r="A28" s="2" t="s">
        <v>49</v>
      </c>
      <c r="B28" s="3" t="s">
        <v>50</v>
      </c>
    </row>
    <row r="29" spans="1:2" ht="37.5" hidden="1" customHeight="1" x14ac:dyDescent="0.25">
      <c r="A29" s="2" t="s">
        <v>51</v>
      </c>
      <c r="B29" s="3" t="s">
        <v>52</v>
      </c>
    </row>
    <row r="30" spans="1:2" ht="37.5" customHeight="1" x14ac:dyDescent="0.25">
      <c r="A30" s="2" t="s">
        <v>53</v>
      </c>
      <c r="B30" s="3" t="s">
        <v>54</v>
      </c>
    </row>
    <row r="31" spans="1:2" ht="37.5" customHeight="1" x14ac:dyDescent="0.25">
      <c r="A31" s="2" t="s">
        <v>55</v>
      </c>
      <c r="B31" s="3" t="s">
        <v>56</v>
      </c>
    </row>
    <row r="32" spans="1:2" ht="37.5" customHeight="1" x14ac:dyDescent="0.25">
      <c r="A32" s="2" t="s">
        <v>57</v>
      </c>
      <c r="B32" s="4" t="s">
        <v>58</v>
      </c>
    </row>
    <row r="33" spans="1:2" ht="37.5" customHeight="1" x14ac:dyDescent="0.25">
      <c r="A33" s="2" t="s">
        <v>59</v>
      </c>
      <c r="B33" s="4" t="s">
        <v>60</v>
      </c>
    </row>
    <row r="34" spans="1:2" ht="37.5" customHeight="1" x14ac:dyDescent="0.25">
      <c r="A34" s="2" t="s">
        <v>61</v>
      </c>
      <c r="B34" s="4" t="s">
        <v>62</v>
      </c>
    </row>
    <row r="35" spans="1:2" ht="37.5" customHeight="1" x14ac:dyDescent="0.25">
      <c r="A35" s="2" t="s">
        <v>63</v>
      </c>
      <c r="B35" s="4" t="s">
        <v>64</v>
      </c>
    </row>
    <row r="36" spans="1:2" ht="37.5" customHeight="1" x14ac:dyDescent="0.25">
      <c r="A36" s="2" t="s">
        <v>35</v>
      </c>
      <c r="B36" s="4" t="s">
        <v>65</v>
      </c>
    </row>
    <row r="37" spans="1:2" ht="37.5" customHeight="1" x14ac:dyDescent="0.25">
      <c r="A37" s="2" t="s">
        <v>66</v>
      </c>
      <c r="B37" s="4" t="s">
        <v>67</v>
      </c>
    </row>
    <row r="38" spans="1:2" ht="37.5" customHeight="1" x14ac:dyDescent="0.25">
      <c r="A38" s="5" t="s">
        <v>68</v>
      </c>
      <c r="B38" s="4" t="s">
        <v>69</v>
      </c>
    </row>
    <row r="39" spans="1:2" ht="37.5" customHeight="1" x14ac:dyDescent="0.25">
      <c r="A39" s="5" t="s">
        <v>261</v>
      </c>
      <c r="B39" s="4" t="s">
        <v>70</v>
      </c>
    </row>
    <row r="40" spans="1:2" ht="37.5" customHeight="1" x14ac:dyDescent="0.25">
      <c r="A40" s="5" t="s">
        <v>262</v>
      </c>
      <c r="B40" s="4" t="s">
        <v>263</v>
      </c>
    </row>
    <row r="41" spans="1:2" ht="37.5" customHeight="1" x14ac:dyDescent="0.25">
      <c r="A41" s="5" t="s">
        <v>264</v>
      </c>
      <c r="B41" s="4" t="s">
        <v>265</v>
      </c>
    </row>
    <row r="42" spans="1:2" ht="37.5" customHeight="1" x14ac:dyDescent="0.25">
      <c r="A42" s="5" t="s">
        <v>183</v>
      </c>
      <c r="B42" s="4" t="s">
        <v>266</v>
      </c>
    </row>
    <row r="43" spans="1:2" ht="37.5" customHeight="1" x14ac:dyDescent="0.25">
      <c r="A43" s="5" t="s">
        <v>227</v>
      </c>
      <c r="B43" s="4" t="s">
        <v>267</v>
      </c>
    </row>
  </sheetData>
  <hyperlinks>
    <hyperlink ref="A2" location="Pais!A1" display="País" xr:uid="{13095E68-C536-411A-ABB5-1190C34AC1F8}"/>
    <hyperlink ref="A3" location="Departamento!A1" display="Departamento" xr:uid="{0358CDD7-CAF9-479C-8D7A-507CCBD13FF1}"/>
    <hyperlink ref="A4" location="Ciudad!A1" display="Ciudad" xr:uid="{09C44DA5-99C9-47C1-A11D-E385BAF9F7DE}"/>
    <hyperlink ref="A7" location="Sede!A1" display="Sede" xr:uid="{B8C7AF84-9234-40AB-8DB2-97F5AFED16B3}"/>
    <hyperlink ref="A5" location="Dueño!A1" display="Dueño" xr:uid="{D27812FD-2627-46C5-955C-1E0353BF316B}"/>
    <hyperlink ref="A6" location="Empresa!A1" display="Empresa" xr:uid="{F59BBBDF-F929-44DA-999E-D1BCD5934D31}"/>
    <hyperlink ref="A8" location="Inventario!A1" display="Inventario" xr:uid="{28310444-55F2-4102-9CE1-A74C7BA48703}"/>
    <hyperlink ref="A9" location="Pozuelo!A1" display="Pozuelo" xr:uid="{93E79826-FA18-484A-AA7A-D129B8EB3A56}"/>
    <hyperlink ref="A10" location="Meson!A1" display="Meson" xr:uid="{38D3F471-7D86-4344-90D6-7CC9BF75CA38}"/>
    <hyperlink ref="A11" location="TipoMeson!A1" display="Tipo Meson" xr:uid="{EC2D6E8A-E13C-41F2-8534-CF2867548EF9}"/>
    <hyperlink ref="A12" location="Madecor!A1" display="Madecor" xr:uid="{28246531-85E7-42FC-BA50-EBD3246980DD}"/>
    <hyperlink ref="A13" location="TipoMadecor!A1" display="Tipo Madecor" xr:uid="{A4687EC6-428A-4CCB-9E5D-AD7E8FCEF8ED}"/>
    <hyperlink ref="A14" location="Herraje!A1" display="Herraje" xr:uid="{F0B92DC6-00E4-41CE-896B-8CAD465706FB}"/>
    <hyperlink ref="A15" location="Tornilleria!A1" display="Tornilleria" xr:uid="{D65600D8-DF1F-4A14-AE4C-D1E2A96D8810}"/>
    <hyperlink ref="A16" location="Proveedor!A1" display="Proveedor" xr:uid="{9B7E71EB-5171-4590-91AD-ACBBA5DD7082}"/>
    <hyperlink ref="A17" location="Colaborador!A1" display="Colaborador" xr:uid="{2DC67AD1-9F15-47E1-B489-796984902F0B}"/>
    <hyperlink ref="A18" location="TipoIdentificacion!A1" display="Tipo Identificacion" xr:uid="{FF7CE9FF-2566-499F-8B85-96C14D3305D4}"/>
    <hyperlink ref="A19" location="TipoColaborador!A1" display="Tipo Colaborador" xr:uid="{50CD6CC7-7D5E-48AE-A587-F39D877809FA}"/>
    <hyperlink ref="A23" location="Pedido!A1" display="Pedido" xr:uid="{C2248E9E-30A1-47C4-91EF-C6932C52063B}"/>
    <hyperlink ref="A24" location="Diseño!A1" display="Diseño" xr:uid="{3132A22F-4F98-4F94-B652-045B332423CE}"/>
    <hyperlink ref="A25" location="EstadoDiseño!A1" display="Estado Diseño" xr:uid="{85F02CAA-8AA5-4381-A07A-93874FB13B27}"/>
    <hyperlink ref="A26" location="Fabricacion!A1" display="Fabricacion " xr:uid="{62CEB497-1CE3-48D7-98C9-1ABA2E6AA657}"/>
    <hyperlink ref="A27" location="EstadoFabricacion!A1" display="Estado Fabricacion" xr:uid="{F23CF977-7D19-4EB0-ADA7-0F3EE14B4671}"/>
    <hyperlink ref="A28" location="Instalacion!A1" display="Instalacion" xr:uid="{2DA4B196-6A75-477E-848C-D60349821C84}"/>
    <hyperlink ref="A29" location="EstadoInstalacion!A1" display="Estado Instalacion" xr:uid="{31975273-065B-487F-A074-44CF5D7BB644}"/>
    <hyperlink ref="A30" location="MateriaPrima!A1" display="Materia prima" xr:uid="{ACEDF7BD-04F1-4D64-8E22-5C6A7F4C4EA7}"/>
    <hyperlink ref="A33" location="Cliente!A1" display="Cliente" xr:uid="{72A3586B-77CF-449A-B53D-37A1BF6C565D}"/>
    <hyperlink ref="A31" location="TipoMateriaPrima!A1" display="Tipo Materia Prima" xr:uid="{269E6722-0963-46DE-8AE3-CF07E6E51C38}"/>
    <hyperlink ref="A32" location="Cotizacion!A1" display="Cotizacion" xr:uid="{95DC6588-39FC-4021-AE5F-D0D23E262E3D}"/>
    <hyperlink ref="A34" location="Producto!A1" display="Producto" xr:uid="{F91E5CA7-08B8-4E4D-8EEC-4F69327904BC}"/>
    <hyperlink ref="A35" location="EstadoPedido!A1" display="Estado Pedido" xr:uid="{913F632D-A157-4294-A3F6-9E116C7147CE}"/>
    <hyperlink ref="A36" location="Venta!A1" display="Venta" xr:uid="{A8DF0DFC-0ED1-4DB4-B830-0D12105E57D2}"/>
    <hyperlink ref="A37" location="TipoCotizacion!A1" display="Tipo Cotizacion" xr:uid="{FAAA412F-D1CA-49D2-83BD-A9A3928D504F}"/>
    <hyperlink ref="A38" location="Especificacion!A1" display="Especificacion" xr:uid="{A1618738-AAB6-40E6-8819-53F851E83157}"/>
    <hyperlink ref="A22" location="EstadoVenta!A1" display="Estado Venta" xr:uid="{7D986757-8BB7-41E9-BDDD-BEE5F620AC67}"/>
    <hyperlink ref="A21" location="Venta!A1" display="Venta" xr:uid="{FC585357-E7E5-4AFF-98C6-5CD29EE7D66E}"/>
    <hyperlink ref="A20" location="Nomina!A1" display="Nomina" xr:uid="{DF9EBF1E-AE99-454D-8DD6-C4A7173820FA}"/>
    <hyperlink ref="A39" location="EstadoColaborador!A1" display="Estado Colaborador" xr:uid="{64BA078C-5698-4B17-8D2C-F510E73F4A7E}"/>
    <hyperlink ref="A40" location="Existencias!A1" display="Existencias" xr:uid="{19F46176-2299-4C66-8641-76285058457E}"/>
    <hyperlink ref="A41" location="ProveedorPorMateriaPrima!A1" display="Proveedor por materia prima" xr:uid="{158E6F64-D22A-4373-8F69-A1B00CD787C0}"/>
    <hyperlink ref="A42" location="Moneda!A1" display="Moneda" xr:uid="{F4ADEAE8-BB93-46DF-9A69-EE81E42410F8}"/>
    <hyperlink ref="A43" location="MateriaPrimaPorCotizacion!A1" display="Materia prima por cotizacion" xr:uid="{97548BC4-27BA-45A3-B132-85A6DF4E1FA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96DA-3127-4F3A-9E28-D8209D456C71}">
  <dimension ref="A1:B6"/>
  <sheetViews>
    <sheetView workbookViewId="0">
      <selection activeCell="C5" sqref="C5"/>
    </sheetView>
  </sheetViews>
  <sheetFormatPr baseColWidth="10" defaultRowHeight="15" x14ac:dyDescent="0.25"/>
  <cols>
    <col min="1" max="1" width="11.42578125" style="7"/>
    <col min="2" max="2" width="23.285156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2" ht="15.75" thickBot="1" x14ac:dyDescent="0.3">
      <c r="A1" s="25" t="s">
        <v>87</v>
      </c>
      <c r="B1" s="8"/>
    </row>
    <row r="2" spans="1:2" x14ac:dyDescent="0.25">
      <c r="A2" s="28" t="s">
        <v>100</v>
      </c>
      <c r="B2" s="29" t="s">
        <v>89</v>
      </c>
    </row>
    <row r="3" spans="1:2" x14ac:dyDescent="0.25">
      <c r="A3" s="14">
        <v>1</v>
      </c>
      <c r="B3" s="15" t="s">
        <v>101</v>
      </c>
    </row>
    <row r="4" spans="1:2" x14ac:dyDescent="0.25">
      <c r="A4" s="14">
        <v>2</v>
      </c>
      <c r="B4" s="15" t="s">
        <v>102</v>
      </c>
    </row>
    <row r="5" spans="1:2" x14ac:dyDescent="0.25">
      <c r="A5" s="14">
        <v>3</v>
      </c>
      <c r="B5" s="15" t="s">
        <v>103</v>
      </c>
    </row>
    <row r="6" spans="1:2" ht="15.75" thickBot="1" x14ac:dyDescent="0.3">
      <c r="A6" s="19">
        <v>4</v>
      </c>
      <c r="B6" s="21" t="s">
        <v>104</v>
      </c>
    </row>
  </sheetData>
  <hyperlinks>
    <hyperlink ref="A1" location="Entidades!A1" display="&lt;-Volver al inicio" xr:uid="{AEB1079C-92A5-4EC0-A946-ACDED83E445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901C-7344-47CF-B6C1-7E4C0A40D31F}">
  <dimension ref="A1:C6"/>
  <sheetViews>
    <sheetView workbookViewId="0"/>
  </sheetViews>
  <sheetFormatPr baseColWidth="10" defaultRowHeight="15" x14ac:dyDescent="0.25"/>
  <cols>
    <col min="1" max="1" width="11.42578125" style="7"/>
    <col min="2" max="2" width="14.5703125" style="7" bestFit="1" customWidth="1"/>
    <col min="3" max="3" width="16.28515625" style="7" bestFit="1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x14ac:dyDescent="0.25">
      <c r="A2" s="28" t="s">
        <v>100</v>
      </c>
      <c r="B2" s="29" t="s">
        <v>89</v>
      </c>
      <c r="C2" s="30" t="s">
        <v>72</v>
      </c>
    </row>
    <row r="3" spans="1:3" x14ac:dyDescent="0.25">
      <c r="A3" s="14">
        <v>1</v>
      </c>
      <c r="B3" s="15" t="s">
        <v>105</v>
      </c>
      <c r="C3" s="6" t="s">
        <v>101</v>
      </c>
    </row>
    <row r="4" spans="1:3" x14ac:dyDescent="0.25">
      <c r="A4" s="14">
        <v>2</v>
      </c>
      <c r="B4" s="15" t="s">
        <v>106</v>
      </c>
      <c r="C4" s="6" t="s">
        <v>101</v>
      </c>
    </row>
    <row r="5" spans="1:3" x14ac:dyDescent="0.25">
      <c r="A5" s="14">
        <v>3</v>
      </c>
      <c r="B5" s="15" t="s">
        <v>107</v>
      </c>
      <c r="C5" s="6" t="s">
        <v>101</v>
      </c>
    </row>
    <row r="6" spans="1:3" ht="15.75" thickBot="1" x14ac:dyDescent="0.3">
      <c r="A6" s="19">
        <v>4</v>
      </c>
      <c r="B6" s="21" t="s">
        <v>108</v>
      </c>
      <c r="C6" s="6" t="s">
        <v>101</v>
      </c>
    </row>
  </sheetData>
  <hyperlinks>
    <hyperlink ref="C3" location="Pais!A1" display="Colombia" xr:uid="{E65C2832-0AD1-4C31-B62D-8F145F607E41}"/>
    <hyperlink ref="C2" location="Pais!A1" display="Estado" xr:uid="{463586E4-63EA-4AAC-8B3C-27B060C95978}"/>
    <hyperlink ref="A1" location="Entidades!A1" display="&lt;-Volver al inicio" xr:uid="{B55372E8-D53D-4EDC-99AD-88C5B0B8D570}"/>
    <hyperlink ref="C4:C6" location="Pais!A1" display="Colombia" xr:uid="{ECECC1CD-83AF-4453-A0C7-AFE21744BE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A8CC-B221-49A6-9815-5D5CD0995141}">
  <dimension ref="A1:C7"/>
  <sheetViews>
    <sheetView workbookViewId="0">
      <selection activeCell="A2" sqref="A2:C2"/>
    </sheetView>
  </sheetViews>
  <sheetFormatPr baseColWidth="10" defaultRowHeight="15" x14ac:dyDescent="0.25"/>
  <cols>
    <col min="1" max="1" width="11.42578125" style="7"/>
    <col min="2" max="2" width="14.5703125" style="7" bestFit="1" customWidth="1"/>
    <col min="3" max="3" width="16.28515625" style="7" bestFit="1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ht="15.75" thickBot="1" x14ac:dyDescent="0.3">
      <c r="A2" s="28" t="s">
        <v>100</v>
      </c>
      <c r="B2" s="29" t="s">
        <v>89</v>
      </c>
      <c r="C2" s="30" t="s">
        <v>3</v>
      </c>
    </row>
    <row r="3" spans="1:3" ht="15.75" thickBot="1" x14ac:dyDescent="0.3">
      <c r="A3" s="14">
        <v>1</v>
      </c>
      <c r="B3" s="15" t="s">
        <v>109</v>
      </c>
      <c r="C3" s="26" t="s">
        <v>105</v>
      </c>
    </row>
    <row r="4" spans="1:3" ht="15.75" thickBot="1" x14ac:dyDescent="0.3">
      <c r="A4" s="14">
        <v>2</v>
      </c>
      <c r="B4" s="15" t="s">
        <v>110</v>
      </c>
      <c r="C4" s="26" t="s">
        <v>106</v>
      </c>
    </row>
    <row r="5" spans="1:3" ht="15.75" thickBot="1" x14ac:dyDescent="0.3">
      <c r="A5" s="14">
        <v>3</v>
      </c>
      <c r="B5" s="15" t="s">
        <v>107</v>
      </c>
      <c r="C5" s="26" t="s">
        <v>107</v>
      </c>
    </row>
    <row r="6" spans="1:3" ht="15.75" thickBot="1" x14ac:dyDescent="0.3">
      <c r="A6" s="19">
        <v>4</v>
      </c>
      <c r="B6" s="21" t="s">
        <v>111</v>
      </c>
      <c r="C6" s="26" t="s">
        <v>120</v>
      </c>
    </row>
    <row r="7" spans="1:3" ht="15.75" thickBot="1" x14ac:dyDescent="0.3">
      <c r="A7" s="19">
        <v>4</v>
      </c>
      <c r="B7" s="21" t="s">
        <v>114</v>
      </c>
      <c r="C7" s="26" t="s">
        <v>105</v>
      </c>
    </row>
  </sheetData>
  <hyperlinks>
    <hyperlink ref="C2" location="Departamento!A1" display="Departamento" xr:uid="{41519D65-2D1B-4A61-BBCD-20CC0B360816}"/>
    <hyperlink ref="A1" location="Entidades!A1" display="&lt;-Volver al inicio" xr:uid="{EB69B98C-8594-4821-8112-2ADBDED7FE76}"/>
    <hyperlink ref="C3:C6" location="Departamento!A1" display="Departamento" xr:uid="{7D76652A-723D-494B-AA1D-4CB93A8A97E5}"/>
    <hyperlink ref="C7" location="Departamento!A1" display="Departamento" xr:uid="{5792AED1-5342-4693-B51B-4722286D68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3710-0650-45E6-9A5F-A745DA214DEE}">
  <dimension ref="A1:G6"/>
  <sheetViews>
    <sheetView zoomScale="85" zoomScaleNormal="85" workbookViewId="0">
      <selection sqref="A1:XFD1048576"/>
    </sheetView>
  </sheetViews>
  <sheetFormatPr baseColWidth="10" defaultRowHeight="15" x14ac:dyDescent="0.25"/>
  <cols>
    <col min="1" max="1" width="11.42578125" style="7"/>
    <col min="2" max="2" width="24" style="7" bestFit="1" customWidth="1"/>
    <col min="3" max="3" width="14.5703125" style="7" bestFit="1" customWidth="1"/>
    <col min="4" max="4" width="15.85546875" style="7" bestFit="1" customWidth="1"/>
    <col min="5" max="5" width="16.28515625" style="7" bestFit="1" customWidth="1"/>
    <col min="6" max="6" width="9.140625" style="7" bestFit="1" customWidth="1"/>
    <col min="7" max="7" width="32" style="7" bestFit="1" customWidth="1"/>
    <col min="8" max="8" width="35.28515625" style="7" bestFit="1" customWidth="1"/>
    <col min="9" max="9" width="10.42578125" style="7" bestFit="1" customWidth="1"/>
    <col min="10" max="10" width="13" style="7" bestFit="1" customWidth="1"/>
    <col min="11" max="11" width="15.85546875" style="7" bestFit="1" customWidth="1"/>
    <col min="12" max="12" width="33.42578125" style="7" bestFit="1" customWidth="1"/>
    <col min="13" max="13" width="32.5703125" style="7" bestFit="1" customWidth="1"/>
    <col min="14" max="14" width="15.7109375" style="7" bestFit="1" customWidth="1"/>
    <col min="15" max="15" width="21" style="7" bestFit="1" customWidth="1"/>
    <col min="16" max="16" width="12.42578125" style="7" bestFit="1" customWidth="1"/>
    <col min="17" max="17" width="17.7109375" style="7" bestFit="1" customWidth="1"/>
    <col min="18" max="18" width="15" style="7" bestFit="1" customWidth="1"/>
    <col min="19" max="19" width="28.85546875" style="7" bestFit="1" customWidth="1"/>
    <col min="20" max="20" width="48.85546875" style="7" bestFit="1" customWidth="1"/>
    <col min="21" max="21" width="47.42578125" style="7" bestFit="1" customWidth="1"/>
    <col min="22" max="16384" width="11.42578125" style="7"/>
  </cols>
  <sheetData>
    <row r="1" spans="1:7" ht="15.75" thickBot="1" x14ac:dyDescent="0.3">
      <c r="A1" s="25" t="s">
        <v>87</v>
      </c>
      <c r="B1" s="8"/>
      <c r="C1" s="8"/>
      <c r="D1" s="8"/>
      <c r="E1" s="8"/>
      <c r="F1" s="8"/>
      <c r="G1" s="8"/>
    </row>
    <row r="2" spans="1:7" x14ac:dyDescent="0.25">
      <c r="A2" s="9" t="s">
        <v>100</v>
      </c>
      <c r="B2" s="10" t="s">
        <v>88</v>
      </c>
      <c r="C2" s="11" t="s">
        <v>89</v>
      </c>
      <c r="D2" s="11" t="s">
        <v>0</v>
      </c>
      <c r="E2" s="10" t="s">
        <v>76</v>
      </c>
      <c r="F2" s="12" t="s">
        <v>90</v>
      </c>
      <c r="G2" s="13" t="s">
        <v>91</v>
      </c>
    </row>
    <row r="3" spans="1:7" x14ac:dyDescent="0.25">
      <c r="A3" s="14">
        <v>1</v>
      </c>
      <c r="B3" s="15"/>
      <c r="C3" s="15" t="s">
        <v>92</v>
      </c>
      <c r="D3" s="15" t="s">
        <v>93</v>
      </c>
      <c r="E3" s="6" t="str">
        <f>'[1]Estado Categoría'!D3</f>
        <v>Activa</v>
      </c>
      <c r="F3" s="16" t="str">
        <f>IF(ISBLANK(B3),E3,IF(EXACT(_xlfn.XLOOKUP(B3,$G$3:$G$6,$F$3:$F$6),'[1]Estado Categoría'!$D$3),[1]Categoría!E3,'[1]Estado Categoría'!$D$4))</f>
        <v>Activa</v>
      </c>
      <c r="G3" s="17" t="str">
        <f>C3</f>
        <v>Tecnología</v>
      </c>
    </row>
    <row r="4" spans="1:7" x14ac:dyDescent="0.25">
      <c r="A4" s="14">
        <v>2</v>
      </c>
      <c r="B4" s="18" t="str">
        <f>G3</f>
        <v>Tecnología</v>
      </c>
      <c r="C4" s="15" t="s">
        <v>94</v>
      </c>
      <c r="D4" s="15" t="s">
        <v>95</v>
      </c>
      <c r="E4" s="6" t="str">
        <f>'[1]Estado Categoría'!D4</f>
        <v>Inactiva</v>
      </c>
      <c r="F4" s="16" t="str">
        <f>IF(ISBLANK(B4),E4,IF(EXACT(_xlfn.XLOOKUP(B4,$G$3:$G$6,$F$3:$F$6),'[1]Estado Categoría'!$D$3),[1]Categoría!E4,'[1]Estado Categoría'!$D$4))</f>
        <v>Inactiva</v>
      </c>
      <c r="G4" s="17" t="str">
        <f>_xlfn.CONCAT(B4,"-&gt;",C4)</f>
        <v>Tecnología-&gt;Blockchain</v>
      </c>
    </row>
    <row r="5" spans="1:7" x14ac:dyDescent="0.25">
      <c r="A5" s="14">
        <v>3</v>
      </c>
      <c r="B5" s="18" t="str">
        <f>G3</f>
        <v>Tecnología</v>
      </c>
      <c r="C5" s="15" t="s">
        <v>96</v>
      </c>
      <c r="D5" s="15" t="s">
        <v>97</v>
      </c>
      <c r="E5" s="6" t="str">
        <f>'[1]Estado Categoría'!D3</f>
        <v>Activa</v>
      </c>
      <c r="F5" s="16" t="str">
        <f>IF(ISBLANK(B5),E5,IF(EXACT(_xlfn.XLOOKUP(B5,$G$3:$G$6,$F$3:$F$6),'[1]Estado Categoría'!$D$3),[1]Categoría!E5,'[1]Estado Categoría'!$D$4))</f>
        <v>Activa</v>
      </c>
      <c r="G5" s="17" t="str">
        <f>_xlfn.CONCAT(B5,"-&gt;",C5)</f>
        <v>Tecnología-&gt;Inteligencia Artificial</v>
      </c>
    </row>
    <row r="6" spans="1:7" ht="15.75" thickBot="1" x14ac:dyDescent="0.3">
      <c r="A6" s="19">
        <v>4</v>
      </c>
      <c r="B6" s="20" t="str">
        <f>G5</f>
        <v>Tecnología-&gt;Inteligencia Artificial</v>
      </c>
      <c r="C6" s="21" t="s">
        <v>98</v>
      </c>
      <c r="D6" s="21" t="s">
        <v>99</v>
      </c>
      <c r="E6" s="22" t="str">
        <f>'[1]Estado Categoría'!D3</f>
        <v>Activa</v>
      </c>
      <c r="F6" s="23" t="str">
        <f>IF(ISBLANK(B6),E6,IF(EXACT(_xlfn.XLOOKUP(B6,$G$3:$G$6,$F$3:$F$6),'[1]Estado Categoría'!$D$3),[1]Categoría!E6,'[1]Estado Categoría'!$D$4))</f>
        <v>Activa</v>
      </c>
      <c r="G6" s="24" t="str">
        <f>_xlfn.CONCAT(B6,"-&gt;",C6)</f>
        <v>Tecnología-&gt;Inteligencia Artificial-&gt;ChatGPT</v>
      </c>
    </row>
  </sheetData>
  <hyperlinks>
    <hyperlink ref="E3" location="'Estado Categoría'!A2" display="'Estado Categoría'!A2" xr:uid="{E01FDD96-E851-4E0D-9D48-055BDD686A70}"/>
    <hyperlink ref="B4" location="Categoría!A2" display="Categoría!A2" xr:uid="{EB1E53AC-BA1C-4B63-B9C3-7FCB09BA6855}"/>
    <hyperlink ref="B5" location="Categoría!A2" display="Categoría!A2" xr:uid="{F596C1AB-A57C-403B-98A7-1B7300D3C1E4}"/>
    <hyperlink ref="E4" location="'Estado Categoría'!A3" display="'Estado Categoría'!A3" xr:uid="{EF0EAF8D-CEB2-46F9-8BA2-5CC89D972F81}"/>
    <hyperlink ref="E5" location="'Estado Categoría'!A2" display="'Estado Categoría'!A2" xr:uid="{48631124-73B8-4692-B2BE-327B641DD113}"/>
    <hyperlink ref="B6" location="Categoría!A4" display="Categoría!A4" xr:uid="{BFFED9CE-D882-4FEA-B8FA-50B4CF76A0C9}"/>
    <hyperlink ref="E6" location="'Estado Categoría'!A2" display="'Estado Categoría'!A2" xr:uid="{7CC4FF8C-AF5B-4CC0-A0DB-C8EFC4A9F69A}"/>
    <hyperlink ref="B2" location="Categoría!A1" display="Categoría Padre" xr:uid="{474669DA-068F-4394-B839-284C8C781325}"/>
    <hyperlink ref="E2" location="'Estado Categoría'!A1" display="Estado" xr:uid="{5EBC7497-1FEE-4E6D-B1B2-8FAAEDBC5847}"/>
    <hyperlink ref="F2" location="'Estado Categoría'!A1" display="Estado Calculado" xr:uid="{EB70F2F1-8066-40D5-863D-DCB5319F16AB}"/>
    <hyperlink ref="F3" location="'Estado Categoría'!A1" display="'Estado Categoría'!A1" xr:uid="{DF32448E-7C96-45E7-81BE-61F0C26DE87E}"/>
    <hyperlink ref="F4" location="'Estado Categoría'!A1" display="'Estado Categoría'!A1" xr:uid="{DB8957FD-97F8-45AB-8867-B29A3F057E8D}"/>
    <hyperlink ref="F5" location="'Estado Categoría'!A1" display="'Estado Categoría'!A1" xr:uid="{3A3538BF-F37B-4038-AB91-66723A94F71C}"/>
    <hyperlink ref="F6" location="'Estado Categoría'!A1" display="'Estado Categoría'!A1" xr:uid="{7F96ABFA-1279-481A-9E56-FC0CEB43F668}"/>
    <hyperlink ref="A1" location="Entidades!A1" display="&lt;-Volver al inicio" xr:uid="{249B6D5A-2FB2-40ED-BF5C-E9D4F1B41788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5136-6F4F-42E5-8194-26FF1AF32E4D}">
  <dimension ref="A1:C3"/>
  <sheetViews>
    <sheetView workbookViewId="0"/>
  </sheetViews>
  <sheetFormatPr baseColWidth="10" defaultRowHeight="15" x14ac:dyDescent="0.25"/>
  <cols>
    <col min="1" max="1" width="11.42578125" style="7"/>
    <col min="2" max="2" width="32.7109375" style="7" bestFit="1" customWidth="1"/>
    <col min="3" max="3" width="24" style="7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x14ac:dyDescent="0.25">
      <c r="A2" s="28" t="s">
        <v>100</v>
      </c>
      <c r="B2" s="29" t="s">
        <v>89</v>
      </c>
      <c r="C2" s="29" t="s">
        <v>74</v>
      </c>
    </row>
    <row r="3" spans="1:3" x14ac:dyDescent="0.25">
      <c r="A3" s="14">
        <v>1</v>
      </c>
      <c r="B3" s="15" t="s">
        <v>112</v>
      </c>
      <c r="C3" s="15">
        <v>39447003</v>
      </c>
    </row>
  </sheetData>
  <hyperlinks>
    <hyperlink ref="A1" location="Entidades!A1" display="&lt;-Volver al inicio" xr:uid="{E9D85CF4-4BFA-4C36-9348-C917E2510F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BBBF-8CC1-41E9-8D40-CC1D80DE61FD}">
  <dimension ref="A1:F5"/>
  <sheetViews>
    <sheetView zoomScale="85" zoomScaleNormal="85" workbookViewId="0"/>
  </sheetViews>
  <sheetFormatPr baseColWidth="10" defaultRowHeight="15" x14ac:dyDescent="0.25"/>
  <cols>
    <col min="1" max="1" width="11.42578125" style="7"/>
    <col min="2" max="2" width="14.5703125" style="7" bestFit="1" customWidth="1"/>
    <col min="3" max="3" width="33.5703125" style="7" customWidth="1"/>
    <col min="4" max="4" width="16.28515625" style="7" bestFit="1" customWidth="1"/>
    <col min="5" max="5" width="34.7109375" style="7" bestFit="1" customWidth="1"/>
    <col min="6" max="6" width="31.7109375" style="7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29" t="s">
        <v>75</v>
      </c>
      <c r="D2" s="30" t="s">
        <v>5</v>
      </c>
      <c r="E2" s="31" t="s">
        <v>9</v>
      </c>
      <c r="F2" s="31" t="s">
        <v>13</v>
      </c>
    </row>
    <row r="3" spans="1:6" ht="15.75" thickBot="1" x14ac:dyDescent="0.3">
      <c r="A3" s="14">
        <v>1</v>
      </c>
      <c r="B3" s="15" t="s">
        <v>113</v>
      </c>
      <c r="C3" s="15" t="s">
        <v>117</v>
      </c>
      <c r="D3" s="26" t="s">
        <v>109</v>
      </c>
      <c r="E3" s="27" t="str">
        <f>Empresa!B$3</f>
        <v>Cocinas &amp; decoraciones San Nicolas</v>
      </c>
      <c r="F3" s="27" t="str">
        <f>Inventario!B3</f>
        <v>Inventario Sede Galeria</v>
      </c>
    </row>
    <row r="4" spans="1:6" ht="15.75" thickBot="1" x14ac:dyDescent="0.3">
      <c r="A4" s="14">
        <v>2</v>
      </c>
      <c r="B4" s="15" t="s">
        <v>114</v>
      </c>
      <c r="C4" s="15" t="s">
        <v>116</v>
      </c>
      <c r="D4" s="26" t="s">
        <v>119</v>
      </c>
      <c r="E4" s="27" t="str">
        <f>Empresa!B$3</f>
        <v>Cocinas &amp; decoraciones San Nicolas</v>
      </c>
      <c r="F4" s="27" t="s">
        <v>171</v>
      </c>
    </row>
    <row r="5" spans="1:6" x14ac:dyDescent="0.25">
      <c r="A5" s="14">
        <v>3</v>
      </c>
      <c r="B5" s="15" t="s">
        <v>115</v>
      </c>
      <c r="C5" s="15" t="s">
        <v>118</v>
      </c>
      <c r="D5" s="26" t="s">
        <v>109</v>
      </c>
      <c r="E5" s="27" t="str">
        <f>Empresa!B$3</f>
        <v>Cocinas &amp; decoraciones San Nicolas</v>
      </c>
      <c r="F5" s="27" t="str">
        <f>Inventario!B4</f>
        <v>Inventario Sede Llanogrande</v>
      </c>
    </row>
  </sheetData>
  <hyperlinks>
    <hyperlink ref="D2" location="Ciudad!A1" display="Ciudad" xr:uid="{7D7C39FB-7456-43C5-819B-9CE2006E6455}"/>
    <hyperlink ref="E2" location="Empresa!A1" display="Empresa" xr:uid="{1422E793-46F6-4628-A10A-478BCF930A05}"/>
    <hyperlink ref="A1" location="Entidades!A1" display="&lt;-Volver al inicio" xr:uid="{F8C88F33-9BF0-41F9-9614-C722ADDB3BC9}"/>
    <hyperlink ref="F2" location="Inventario!A1" display="Inventario" xr:uid="{BCFF6F4D-F12C-4EAF-B82E-D71877C0384A}"/>
    <hyperlink ref="D3:D5" location="Ciudad!A1" display="Ciudad" xr:uid="{3B95C887-0BC7-460B-AD1A-AD34FE2E5A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4677-B339-4476-A23E-B335520BA353}">
  <dimension ref="A1:C4"/>
  <sheetViews>
    <sheetView workbookViewId="0"/>
  </sheetViews>
  <sheetFormatPr baseColWidth="10" defaultRowHeight="15" x14ac:dyDescent="0.25"/>
  <cols>
    <col min="1" max="1" width="11.42578125" style="7"/>
    <col min="2" max="2" width="29.28515625" style="7" customWidth="1"/>
    <col min="3" max="3" width="25.85546875" style="7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ht="15.75" thickBot="1" x14ac:dyDescent="0.3">
      <c r="A2" s="28" t="s">
        <v>100</v>
      </c>
      <c r="B2" s="29" t="s">
        <v>89</v>
      </c>
      <c r="C2" s="30" t="s">
        <v>11</v>
      </c>
    </row>
    <row r="3" spans="1:3" ht="15.75" thickBot="1" x14ac:dyDescent="0.3">
      <c r="A3" s="14">
        <v>1</v>
      </c>
      <c r="B3" s="15" t="s">
        <v>121</v>
      </c>
      <c r="C3" s="26" t="str">
        <f>Sede!B3</f>
        <v>Galeria</v>
      </c>
    </row>
    <row r="4" spans="1:3" x14ac:dyDescent="0.25">
      <c r="A4" s="14">
        <v>2</v>
      </c>
      <c r="B4" s="15" t="s">
        <v>122</v>
      </c>
      <c r="C4" s="26" t="str">
        <f>Sede!B5</f>
        <v>Llanogrande</v>
      </c>
    </row>
  </sheetData>
  <hyperlinks>
    <hyperlink ref="C2" location="Sede!A1" display="Sede" xr:uid="{96338E35-3478-46D6-8544-BD3B8BB27259}"/>
    <hyperlink ref="A1" location="Entidades!A1" display="&lt;-Volver al inicio" xr:uid="{70D2E9DB-94B4-44A9-8A94-2BB0626CB885}"/>
    <hyperlink ref="C3:C4" location="Sede!A1" display="Sede" xr:uid="{09518F98-6B3F-4718-B861-CCE6123D60B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179A-72AB-4C3C-8C22-B339C168E6AF}">
  <dimension ref="A1:E6"/>
  <sheetViews>
    <sheetView workbookViewId="0"/>
  </sheetViews>
  <sheetFormatPr baseColWidth="10" defaultRowHeight="15" x14ac:dyDescent="0.25"/>
  <cols>
    <col min="1" max="1" width="11.42578125" style="7"/>
    <col min="2" max="2" width="31.85546875" style="7" bestFit="1" customWidth="1"/>
    <col min="3" max="3" width="18.42578125" style="7" customWidth="1"/>
    <col min="4" max="4" width="29.28515625" style="7" customWidth="1"/>
    <col min="5" max="5" width="53.42578125" style="7" bestFit="1" customWidth="1"/>
    <col min="6" max="6" width="35.28515625" style="7" bestFit="1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5" ht="15.75" thickBot="1" x14ac:dyDescent="0.3">
      <c r="A1" s="25" t="s">
        <v>87</v>
      </c>
      <c r="B1" s="8"/>
      <c r="C1" s="8"/>
      <c r="D1" s="8"/>
      <c r="E1" s="8"/>
    </row>
    <row r="2" spans="1:5" ht="15.75" thickBot="1" x14ac:dyDescent="0.3">
      <c r="A2" s="28" t="s">
        <v>100</v>
      </c>
      <c r="B2" s="29" t="s">
        <v>89</v>
      </c>
      <c r="C2" s="29" t="s">
        <v>124</v>
      </c>
      <c r="D2" s="30" t="s">
        <v>13</v>
      </c>
      <c r="E2" s="31" t="s">
        <v>123</v>
      </c>
    </row>
    <row r="3" spans="1:5" ht="15.75" thickBot="1" x14ac:dyDescent="0.3">
      <c r="A3" s="14">
        <v>1</v>
      </c>
      <c r="B3" s="15" t="s">
        <v>148</v>
      </c>
      <c r="C3" s="15">
        <v>8</v>
      </c>
      <c r="D3" s="6" t="str">
        <f>Inventario!B3</f>
        <v>Inventario Sede Galeria</v>
      </c>
      <c r="E3" s="27" t="str">
        <f>MateriaPrima!B6</f>
        <v>Bisagras cierre lento semi acodada Axeco</v>
      </c>
    </row>
    <row r="4" spans="1:5" ht="15.75" thickBot="1" x14ac:dyDescent="0.3">
      <c r="A4" s="14">
        <v>2</v>
      </c>
      <c r="B4" s="15" t="s">
        <v>148</v>
      </c>
      <c r="C4" s="15">
        <v>5</v>
      </c>
      <c r="D4" s="6" t="str">
        <f>Inventario!B4</f>
        <v>Inventario Sede Llanogrande</v>
      </c>
      <c r="E4" s="27" t="str">
        <f>MateriaPrima!B6</f>
        <v>Bisagras cierre lento semi acodada Axeco</v>
      </c>
    </row>
    <row r="5" spans="1:5" ht="15.75" thickBot="1" x14ac:dyDescent="0.3">
      <c r="A5" s="14">
        <v>3</v>
      </c>
      <c r="B5" s="15" t="s">
        <v>153</v>
      </c>
      <c r="C5" s="15">
        <v>0</v>
      </c>
      <c r="D5" s="6" t="str">
        <f>Inventario!B3</f>
        <v>Inventario Sede Galeria</v>
      </c>
      <c r="E5" s="27" t="str">
        <f>MateriaPrima!B3</f>
        <v>Lavaplatos de un tanque 60*43 Socoda</v>
      </c>
    </row>
    <row r="6" spans="1:5" ht="15.75" thickBot="1" x14ac:dyDescent="0.3">
      <c r="A6" s="19">
        <v>4</v>
      </c>
      <c r="B6" s="21" t="s">
        <v>154</v>
      </c>
      <c r="C6" s="21">
        <v>5</v>
      </c>
      <c r="D6" s="6" t="str">
        <f>Inventario!B4</f>
        <v>Inventario Sede Llanogrande</v>
      </c>
      <c r="E6" s="27" t="str">
        <f>MateriaPrima!B5</f>
        <v>Tablero aglomerado melamina sincronico bellota Pelikano</v>
      </c>
    </row>
  </sheetData>
  <hyperlinks>
    <hyperlink ref="D3" location="Inventario!A1" display="Inventario!A1" xr:uid="{BC0D6B02-3E8C-4BCB-AF72-2C106357C2B1}"/>
    <hyperlink ref="D4" location="Inventario!A1" display="Inventario!A1" xr:uid="{AD40935D-94E7-4FE4-ACD3-F3CAA243B079}"/>
    <hyperlink ref="D2" location="Inventario!A1" display="Inventario" xr:uid="{6C1D27FE-7B9D-448B-88FE-A62BD6260FCB}"/>
    <hyperlink ref="E2" location="MateriaPrima!A1" display="Materia Prima" xr:uid="{6D2D92CE-19F5-4A57-9963-91A084E631A8}"/>
    <hyperlink ref="A1" location="Entidades!A1" display="&lt;-Volver al inicio" xr:uid="{917CA8BE-A1B1-444A-B2B4-0EE029FDB034}"/>
    <hyperlink ref="D5" location="Inventario!A1" display="Inventario!A1" xr:uid="{55640290-576B-4E7A-B750-AF013710EE5C}"/>
    <hyperlink ref="D6" location="Inventario!A1" display="Inventario!A1" xr:uid="{7F9185A2-5E1D-4C39-830B-32CE357AD770}"/>
  </hyperlinks>
  <pageMargins left="0.7" right="0.7" top="0.75" bottom="0.75" header="0.3" footer="0.3"/>
  <ignoredErrors>
    <ignoredError sqref="D4:D5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A7B1-0DF2-403A-942A-B7EEB527879D}">
  <dimension ref="A1:F6"/>
  <sheetViews>
    <sheetView workbookViewId="0"/>
  </sheetViews>
  <sheetFormatPr baseColWidth="10" defaultRowHeight="15" x14ac:dyDescent="0.25"/>
  <cols>
    <col min="1" max="1" width="11.42578125" style="7"/>
    <col min="2" max="2" width="53.42578125" style="7" bestFit="1" customWidth="1"/>
    <col min="3" max="3" width="56.7109375" style="7" bestFit="1" customWidth="1"/>
    <col min="4" max="4" width="21.42578125" style="7" customWidth="1"/>
    <col min="5" max="5" width="45" style="7" bestFit="1" customWidth="1"/>
    <col min="6" max="6" width="19.140625" style="7" customWidth="1"/>
    <col min="7" max="7" width="35.28515625" style="7" bestFit="1" customWidth="1"/>
    <col min="8" max="8" width="10.42578125" style="7" bestFit="1" customWidth="1"/>
    <col min="9" max="9" width="13" style="7" bestFit="1" customWidth="1"/>
    <col min="10" max="10" width="15.85546875" style="7" bestFit="1" customWidth="1"/>
    <col min="11" max="11" width="33.42578125" style="7" bestFit="1" customWidth="1"/>
    <col min="12" max="12" width="32.5703125" style="7" bestFit="1" customWidth="1"/>
    <col min="13" max="13" width="15.7109375" style="7" bestFit="1" customWidth="1"/>
    <col min="14" max="14" width="21" style="7" bestFit="1" customWidth="1"/>
    <col min="15" max="15" width="12.42578125" style="7" bestFit="1" customWidth="1"/>
    <col min="16" max="16" width="17.7109375" style="7" bestFit="1" customWidth="1"/>
    <col min="17" max="17" width="15" style="7" bestFit="1" customWidth="1"/>
    <col min="18" max="18" width="28.85546875" style="7" bestFit="1" customWidth="1"/>
    <col min="19" max="19" width="48.85546875" style="7" bestFit="1" customWidth="1"/>
    <col min="20" max="20" width="47.42578125" style="7" bestFit="1" customWidth="1"/>
    <col min="21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29" t="s">
        <v>0</v>
      </c>
      <c r="D2" s="29" t="s">
        <v>78</v>
      </c>
      <c r="E2" s="30" t="s">
        <v>68</v>
      </c>
      <c r="F2" s="31" t="s">
        <v>79</v>
      </c>
    </row>
    <row r="3" spans="1:6" ht="15.75" thickBot="1" x14ac:dyDescent="0.3">
      <c r="A3" s="14">
        <v>1</v>
      </c>
      <c r="B3" s="15" t="s">
        <v>141</v>
      </c>
      <c r="C3" s="15" t="s">
        <v>142</v>
      </c>
      <c r="D3" s="15">
        <v>250000</v>
      </c>
      <c r="E3" s="26" t="str">
        <f>Especificacion!B3</f>
        <v>Lavaplatos de un tanque 60*43</v>
      </c>
      <c r="F3" s="27" t="str">
        <f>TipoMateriaPrima!B4</f>
        <v>Pozuelo</v>
      </c>
    </row>
    <row r="4" spans="1:6" ht="15.75" thickBot="1" x14ac:dyDescent="0.3">
      <c r="A4" s="14">
        <v>2</v>
      </c>
      <c r="B4" s="15" t="s">
        <v>145</v>
      </c>
      <c r="C4" s="15" t="s">
        <v>143</v>
      </c>
      <c r="D4" s="15">
        <v>350000</v>
      </c>
      <c r="E4" s="26" t="str">
        <f>Especificacion!B4</f>
        <v>Lavaplatos de un tanque 85*43</v>
      </c>
      <c r="F4" s="27" t="str">
        <f>TipoMateriaPrima!B4</f>
        <v>Pozuelo</v>
      </c>
    </row>
    <row r="5" spans="1:6" ht="15.75" thickBot="1" x14ac:dyDescent="0.3">
      <c r="A5" s="14">
        <v>3</v>
      </c>
      <c r="B5" s="15" t="s">
        <v>144</v>
      </c>
      <c r="C5" s="15" t="s">
        <v>146</v>
      </c>
      <c r="D5" s="15">
        <v>5000000</v>
      </c>
      <c r="E5" s="26" t="str">
        <f>Especificacion!B5</f>
        <v>Tablero aglomerado melamina sincronico bellota</v>
      </c>
      <c r="F5" s="27" t="str">
        <f>TipoMateriaPrima!B5</f>
        <v>Madecor</v>
      </c>
    </row>
    <row r="6" spans="1:6" x14ac:dyDescent="0.25">
      <c r="A6" s="14">
        <v>4</v>
      </c>
      <c r="B6" s="15" t="s">
        <v>152</v>
      </c>
      <c r="C6" s="15" t="s">
        <v>151</v>
      </c>
      <c r="D6" s="15">
        <v>4000</v>
      </c>
      <c r="E6" s="26" t="str">
        <f>Especificacion!B6</f>
        <v>Bisagras cierre lento semi acodada</v>
      </c>
      <c r="F6" s="27" t="str">
        <f>TipoMateriaPrima!B3</f>
        <v>Herraje</v>
      </c>
    </row>
  </sheetData>
  <hyperlinks>
    <hyperlink ref="E2" location="Especificacion!A1" display="Especificacion" xr:uid="{612E261D-83CD-4252-86F6-2EF32ED0ED36}"/>
    <hyperlink ref="F2" location="TipoMateriaPrima!A1" display="Tipo materia prima" xr:uid="{5E4C10F0-BECC-4322-863B-7E6BBEA6AE60}"/>
    <hyperlink ref="A1" location="Entidades!A1" display="&lt;-Volver al inicio" xr:uid="{8023DFA5-5E8B-4C11-BBFB-A0E616BD2D96}"/>
    <hyperlink ref="F3:F5" location="TipoMateriaPrima!A1" display="Tipo materia prima" xr:uid="{9418DDB8-A7E8-499B-BF3F-A71A2F2EECDD}"/>
    <hyperlink ref="F6" location="TipoMateriaPrima!A1" display="Tipo materia prima" xr:uid="{2912D391-E94F-4DDD-9160-E9755FD667D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4DE8-8252-4516-85A0-6D2BEB8D6B44}">
  <dimension ref="A1:B6"/>
  <sheetViews>
    <sheetView workbookViewId="0"/>
  </sheetViews>
  <sheetFormatPr baseColWidth="10" defaultRowHeight="15" x14ac:dyDescent="0.25"/>
  <cols>
    <col min="1" max="1" width="11.42578125" style="7"/>
    <col min="2" max="2" width="27.57031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2" ht="15.75" thickBot="1" x14ac:dyDescent="0.3">
      <c r="A1" s="25" t="s">
        <v>87</v>
      </c>
      <c r="B1" s="8"/>
    </row>
    <row r="2" spans="1:2" x14ac:dyDescent="0.25">
      <c r="A2" s="28" t="s">
        <v>100</v>
      </c>
      <c r="B2" s="29" t="s">
        <v>89</v>
      </c>
    </row>
    <row r="3" spans="1:2" x14ac:dyDescent="0.25">
      <c r="A3" s="14">
        <v>1</v>
      </c>
      <c r="B3" s="15" t="s">
        <v>25</v>
      </c>
    </row>
    <row r="4" spans="1:2" x14ac:dyDescent="0.25">
      <c r="A4" s="14">
        <v>2</v>
      </c>
      <c r="B4" s="15" t="s">
        <v>15</v>
      </c>
    </row>
    <row r="5" spans="1:2" x14ac:dyDescent="0.25">
      <c r="A5" s="14">
        <v>3</v>
      </c>
      <c r="B5" s="15" t="s">
        <v>21</v>
      </c>
    </row>
    <row r="6" spans="1:2" ht="15.75" thickBot="1" x14ac:dyDescent="0.3">
      <c r="A6" s="19">
        <v>4</v>
      </c>
      <c r="B6" s="21" t="s">
        <v>125</v>
      </c>
    </row>
  </sheetData>
  <hyperlinks>
    <hyperlink ref="A1" location="Entidades!A1" display="&lt;-Volver al inicio" xr:uid="{C82AB87C-0659-4E37-85DB-752BF3B3271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B6F8-1AE2-41A4-A935-65513730E2C3}">
  <dimension ref="A1:G6"/>
  <sheetViews>
    <sheetView zoomScale="85" zoomScaleNormal="85" workbookViewId="0"/>
  </sheetViews>
  <sheetFormatPr baseColWidth="10" defaultRowHeight="15" x14ac:dyDescent="0.25"/>
  <cols>
    <col min="1" max="1" width="11.42578125" style="7"/>
    <col min="2" max="2" width="48" style="7" bestFit="1" customWidth="1"/>
    <col min="3" max="3" width="33.5703125" style="7" customWidth="1"/>
    <col min="4" max="4" width="14.5703125" style="7" bestFit="1" customWidth="1"/>
    <col min="5" max="5" width="15.85546875" style="7" bestFit="1" customWidth="1"/>
    <col min="6" max="6" width="22.28515625" style="7" customWidth="1"/>
    <col min="7" max="7" width="22.42578125" style="7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7" ht="15.75" thickBot="1" x14ac:dyDescent="0.3">
      <c r="A1" s="25" t="s">
        <v>87</v>
      </c>
      <c r="B1" s="8"/>
      <c r="C1" s="8"/>
      <c r="D1" s="8"/>
      <c r="E1" s="8"/>
      <c r="F1" s="8"/>
      <c r="G1" s="8"/>
    </row>
    <row r="2" spans="1:7" x14ac:dyDescent="0.25">
      <c r="A2" s="28" t="s">
        <v>100</v>
      </c>
      <c r="B2" s="29" t="s">
        <v>89</v>
      </c>
      <c r="C2" s="29" t="s">
        <v>71</v>
      </c>
      <c r="D2" s="29" t="s">
        <v>126</v>
      </c>
      <c r="E2" s="29" t="s">
        <v>81</v>
      </c>
      <c r="F2" s="29" t="s">
        <v>82</v>
      </c>
      <c r="G2" s="29" t="s">
        <v>80</v>
      </c>
    </row>
    <row r="3" spans="1:7" x14ac:dyDescent="0.25">
      <c r="A3" s="14">
        <v>1</v>
      </c>
      <c r="B3" s="15" t="s">
        <v>127</v>
      </c>
      <c r="C3" s="15" t="s">
        <v>129</v>
      </c>
      <c r="D3" s="15" t="s">
        <v>131</v>
      </c>
      <c r="E3" s="15" t="s">
        <v>135</v>
      </c>
      <c r="F3" s="15" t="s">
        <v>133</v>
      </c>
      <c r="G3" s="15" t="s">
        <v>134</v>
      </c>
    </row>
    <row r="4" spans="1:7" x14ac:dyDescent="0.25">
      <c r="A4" s="14">
        <v>2</v>
      </c>
      <c r="B4" s="15" t="s">
        <v>128</v>
      </c>
      <c r="C4" s="15" t="s">
        <v>130</v>
      </c>
      <c r="D4" s="15" t="s">
        <v>132</v>
      </c>
      <c r="E4" s="15" t="s">
        <v>135</v>
      </c>
      <c r="F4" s="15" t="s">
        <v>133</v>
      </c>
      <c r="G4" s="15" t="s">
        <v>134</v>
      </c>
    </row>
    <row r="5" spans="1:7" x14ac:dyDescent="0.25">
      <c r="A5" s="14">
        <v>3</v>
      </c>
      <c r="B5" s="15" t="s">
        <v>136</v>
      </c>
      <c r="C5" s="15" t="s">
        <v>137</v>
      </c>
      <c r="D5" s="15" t="s">
        <v>138</v>
      </c>
      <c r="E5" s="15" t="s">
        <v>139</v>
      </c>
      <c r="F5" s="15" t="s">
        <v>21</v>
      </c>
      <c r="G5" s="15" t="s">
        <v>140</v>
      </c>
    </row>
    <row r="6" spans="1:7" x14ac:dyDescent="0.25">
      <c r="A6" s="14">
        <v>4</v>
      </c>
      <c r="B6" s="15" t="s">
        <v>148</v>
      </c>
      <c r="C6" s="15" t="s">
        <v>150</v>
      </c>
      <c r="D6" s="15" t="s">
        <v>149</v>
      </c>
      <c r="E6" s="15" t="s">
        <v>135</v>
      </c>
      <c r="F6" s="15" t="s">
        <v>133</v>
      </c>
      <c r="G6" s="15" t="s">
        <v>147</v>
      </c>
    </row>
  </sheetData>
  <hyperlinks>
    <hyperlink ref="A1" location="Entidades!A1" display="&lt;-Volver al inicio" xr:uid="{A19A1C07-F608-4E96-AEDE-32DC53D493A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F337-0281-4CC5-974C-6D6246DDB52C}">
  <dimension ref="A1:E6"/>
  <sheetViews>
    <sheetView workbookViewId="0">
      <selection activeCell="E2" sqref="E2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22.28515625" style="7" customWidth="1"/>
    <col min="4" max="4" width="40.7109375" style="7" customWidth="1"/>
    <col min="5" max="5" width="30.5703125" style="7" customWidth="1"/>
    <col min="6" max="6" width="35.28515625" style="7" bestFit="1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5" ht="15.75" thickBot="1" x14ac:dyDescent="0.3">
      <c r="A1" s="25" t="s">
        <v>87</v>
      </c>
      <c r="B1" s="8"/>
      <c r="C1" s="8"/>
      <c r="D1" s="8"/>
      <c r="E1" s="8"/>
    </row>
    <row r="2" spans="1:5" ht="15.75" thickBot="1" x14ac:dyDescent="0.3">
      <c r="A2" s="28" t="s">
        <v>100</v>
      </c>
      <c r="B2" s="29" t="s">
        <v>89</v>
      </c>
      <c r="C2" s="29" t="s">
        <v>155</v>
      </c>
      <c r="D2" s="30" t="s">
        <v>53</v>
      </c>
      <c r="E2" s="31" t="s">
        <v>29</v>
      </c>
    </row>
    <row r="3" spans="1:5" ht="15.75" thickBot="1" x14ac:dyDescent="0.3">
      <c r="A3" s="14">
        <v>1</v>
      </c>
      <c r="B3" s="15" t="s">
        <v>141</v>
      </c>
      <c r="C3" s="15">
        <v>170000</v>
      </c>
      <c r="D3" s="26" t="str">
        <f>MateriaPrima!B3</f>
        <v>Lavaplatos de un tanque 60*43 Socoda</v>
      </c>
      <c r="E3" s="27" t="s">
        <v>134</v>
      </c>
    </row>
    <row r="4" spans="1:5" ht="15.75" thickBot="1" x14ac:dyDescent="0.3">
      <c r="A4" s="14">
        <v>2</v>
      </c>
      <c r="B4" s="15" t="s">
        <v>156</v>
      </c>
      <c r="C4" s="15">
        <v>800000</v>
      </c>
      <c r="D4" s="26" t="s">
        <v>156</v>
      </c>
      <c r="E4" s="27" t="s">
        <v>158</v>
      </c>
    </row>
    <row r="5" spans="1:5" ht="15.75" thickBot="1" x14ac:dyDescent="0.3">
      <c r="A5" s="14">
        <v>3</v>
      </c>
      <c r="B5" s="15" t="s">
        <v>152</v>
      </c>
      <c r="C5" s="15">
        <v>2000</v>
      </c>
      <c r="D5" s="26" t="s">
        <v>152</v>
      </c>
      <c r="E5" s="27" t="s">
        <v>147</v>
      </c>
    </row>
    <row r="6" spans="1:5" ht="15.75" thickBot="1" x14ac:dyDescent="0.3">
      <c r="A6" s="19">
        <v>4</v>
      </c>
      <c r="B6" s="15" t="s">
        <v>157</v>
      </c>
      <c r="C6" s="21">
        <v>2500</v>
      </c>
      <c r="D6" s="26" t="s">
        <v>157</v>
      </c>
      <c r="E6" s="27" t="s">
        <v>159</v>
      </c>
    </row>
  </sheetData>
  <hyperlinks>
    <hyperlink ref="D2" location="MateriaPrima!A1" display="Materia prima" xr:uid="{9EC81366-28D9-42A9-A23F-C4F7F9C21519}"/>
    <hyperlink ref="E2" location="Proveedor!A1" display="Proveedor" xr:uid="{3862D231-1A48-478C-AE7B-89EA98EC2099}"/>
    <hyperlink ref="A1" location="Entidades!A1" display="&lt;-Volver al inicio" xr:uid="{3B66FF60-5C37-4042-9530-1C2E55EAF2C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DB8B-BCE1-40BD-B8BC-EE5A22F28560}">
  <dimension ref="A1:C6"/>
  <sheetViews>
    <sheetView workbookViewId="0">
      <selection activeCell="D28" sqref="D28"/>
    </sheetView>
  </sheetViews>
  <sheetFormatPr baseColWidth="10" defaultRowHeight="15" x14ac:dyDescent="0.25"/>
  <cols>
    <col min="1" max="1" width="11.42578125" style="7"/>
    <col min="2" max="2" width="14.5703125" style="7" bestFit="1" customWidth="1"/>
    <col min="3" max="3" width="21.5703125" style="7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x14ac:dyDescent="0.25">
      <c r="A2" s="28" t="s">
        <v>100</v>
      </c>
      <c r="B2" s="29" t="s">
        <v>89</v>
      </c>
      <c r="C2" s="29" t="s">
        <v>74</v>
      </c>
    </row>
    <row r="3" spans="1:3" x14ac:dyDescent="0.25">
      <c r="A3" s="14">
        <v>1</v>
      </c>
      <c r="B3" s="15" t="s">
        <v>147</v>
      </c>
      <c r="C3" s="15">
        <v>154878924</v>
      </c>
    </row>
    <row r="4" spans="1:3" x14ac:dyDescent="0.25">
      <c r="A4" s="14">
        <v>2</v>
      </c>
      <c r="B4" s="15" t="s">
        <v>159</v>
      </c>
      <c r="C4" s="15">
        <v>121745852</v>
      </c>
    </row>
    <row r="5" spans="1:3" x14ac:dyDescent="0.25">
      <c r="A5" s="14">
        <v>3</v>
      </c>
      <c r="B5" s="15" t="s">
        <v>134</v>
      </c>
      <c r="C5" s="15">
        <v>115548721</v>
      </c>
    </row>
    <row r="6" spans="1:3" ht="15.75" thickBot="1" x14ac:dyDescent="0.3">
      <c r="A6" s="19">
        <v>4</v>
      </c>
      <c r="B6" s="21" t="s">
        <v>158</v>
      </c>
      <c r="C6" s="21">
        <v>145484666</v>
      </c>
    </row>
  </sheetData>
  <hyperlinks>
    <hyperlink ref="A1" location="Entidades!A1" display="&lt;-Volver al inicio" xr:uid="{4FE7017D-4CF8-4AA1-A8F0-2390C1F024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A918-EFF1-430D-9565-C8EDEBB69218}">
  <dimension ref="A1:G8"/>
  <sheetViews>
    <sheetView workbookViewId="0"/>
  </sheetViews>
  <sheetFormatPr baseColWidth="10" defaultRowHeight="15" x14ac:dyDescent="0.25"/>
  <cols>
    <col min="1" max="1" width="11.42578125" style="7"/>
    <col min="2" max="2" width="44.28515625" style="7" customWidth="1"/>
    <col min="3" max="3" width="30.5703125" style="7" customWidth="1"/>
    <col min="4" max="4" width="22.28515625" style="7" customWidth="1"/>
    <col min="5" max="7" width="30.5703125" style="7" customWidth="1"/>
    <col min="8" max="8" width="15.85546875" style="7" bestFit="1" customWidth="1"/>
    <col min="9" max="9" width="33.42578125" style="7" bestFit="1" customWidth="1"/>
    <col min="10" max="10" width="32.5703125" style="7" bestFit="1" customWidth="1"/>
    <col min="11" max="11" width="15.7109375" style="7" bestFit="1" customWidth="1"/>
    <col min="12" max="12" width="21" style="7" bestFit="1" customWidth="1"/>
    <col min="13" max="13" width="12.42578125" style="7" bestFit="1" customWidth="1"/>
    <col min="14" max="14" width="17.7109375" style="7" bestFit="1" customWidth="1"/>
    <col min="15" max="15" width="15" style="7" bestFit="1" customWidth="1"/>
    <col min="16" max="16" width="28.85546875" style="7" bestFit="1" customWidth="1"/>
    <col min="17" max="17" width="48.85546875" style="7" bestFit="1" customWidth="1"/>
    <col min="18" max="18" width="47.42578125" style="7" bestFit="1" customWidth="1"/>
    <col min="19" max="16384" width="11.42578125" style="7"/>
  </cols>
  <sheetData>
    <row r="1" spans="1:7" ht="15.75" thickBot="1" x14ac:dyDescent="0.3">
      <c r="A1" s="25" t="s">
        <v>87</v>
      </c>
      <c r="B1" s="8"/>
      <c r="C1" s="8"/>
      <c r="D1" s="8"/>
      <c r="E1" s="8"/>
      <c r="F1" s="8"/>
      <c r="G1" s="8"/>
    </row>
    <row r="2" spans="1:7" ht="15.75" thickBot="1" x14ac:dyDescent="0.3">
      <c r="A2" s="28" t="s">
        <v>100</v>
      </c>
      <c r="B2" s="29" t="s">
        <v>89</v>
      </c>
      <c r="C2" s="31" t="s">
        <v>160</v>
      </c>
      <c r="D2" s="29" t="s">
        <v>73</v>
      </c>
      <c r="E2" s="31" t="s">
        <v>11</v>
      </c>
      <c r="F2" s="31" t="s">
        <v>161</v>
      </c>
      <c r="G2" s="31" t="s">
        <v>162</v>
      </c>
    </row>
    <row r="3" spans="1:7" ht="15.75" thickBot="1" x14ac:dyDescent="0.3">
      <c r="A3" s="14">
        <v>1</v>
      </c>
      <c r="B3" s="15" t="s">
        <v>163</v>
      </c>
      <c r="C3" s="27" t="s">
        <v>169</v>
      </c>
      <c r="D3" s="15">
        <v>107291560</v>
      </c>
      <c r="E3" s="27" t="str">
        <f>Sede!B3</f>
        <v>Galeria</v>
      </c>
      <c r="F3" s="27" t="str">
        <f>TipoColaborador!B3</f>
        <v>Dueño</v>
      </c>
      <c r="G3" s="27" t="str">
        <f>EstadoColaborador!B3</f>
        <v>Contratado</v>
      </c>
    </row>
    <row r="4" spans="1:7" ht="15.75" thickBot="1" x14ac:dyDescent="0.3">
      <c r="A4" s="14">
        <v>2</v>
      </c>
      <c r="B4" s="15" t="s">
        <v>164</v>
      </c>
      <c r="C4" s="27" t="s">
        <v>169</v>
      </c>
      <c r="D4" s="15">
        <v>39447003</v>
      </c>
      <c r="E4" s="27" t="str">
        <f>Sede!B4</f>
        <v>La ceja</v>
      </c>
      <c r="F4" s="27" t="str">
        <f>TipoColaborador!B4</f>
        <v>Carpintero</v>
      </c>
      <c r="G4" s="27" t="str">
        <f>EstadoColaborador!B4</f>
        <v>Despedido</v>
      </c>
    </row>
    <row r="5" spans="1:7" ht="15.75" thickBot="1" x14ac:dyDescent="0.3">
      <c r="A5" s="14">
        <v>3</v>
      </c>
      <c r="B5" s="15" t="s">
        <v>165</v>
      </c>
      <c r="C5" s="27" t="s">
        <v>169</v>
      </c>
      <c r="D5" s="15">
        <v>15404269</v>
      </c>
      <c r="E5" s="27" t="str">
        <f>Sede!B5</f>
        <v>Llanogrande</v>
      </c>
      <c r="F5" s="27" t="str">
        <f>TipoColaborador!B5</f>
        <v>Vendedor en el local</v>
      </c>
      <c r="G5" s="27" t="str">
        <f>EstadoColaborador!B5</f>
        <v>Pendiente</v>
      </c>
    </row>
    <row r="6" spans="1:7" ht="15.75" thickBot="1" x14ac:dyDescent="0.3">
      <c r="A6" s="19">
        <v>4</v>
      </c>
      <c r="B6" s="15" t="s">
        <v>166</v>
      </c>
      <c r="C6" s="27" t="s">
        <v>170</v>
      </c>
      <c r="D6" s="21">
        <v>105879452</v>
      </c>
      <c r="E6" s="27" t="str">
        <f>Sede!B4</f>
        <v>La ceja</v>
      </c>
      <c r="F6" s="27" t="str">
        <f>TipoColaborador!B6</f>
        <v>Vendedor Online</v>
      </c>
      <c r="G6" s="27" t="str">
        <f>EstadoColaborador!B4</f>
        <v>Despedido</v>
      </c>
    </row>
    <row r="7" spans="1:7" ht="15.75" thickBot="1" x14ac:dyDescent="0.3">
      <c r="A7" s="14">
        <v>5</v>
      </c>
      <c r="B7" s="15" t="s">
        <v>167</v>
      </c>
      <c r="C7" s="27" t="s">
        <v>169</v>
      </c>
      <c r="D7" s="15">
        <v>100715794</v>
      </c>
      <c r="E7" s="27" t="str">
        <f>Sede!B3</f>
        <v>Galeria</v>
      </c>
      <c r="F7" s="27" t="str">
        <f>TipoColaborador!B5</f>
        <v>Vendedor en el local</v>
      </c>
      <c r="G7" s="27" t="str">
        <f>EstadoColaborador!B5</f>
        <v>Pendiente</v>
      </c>
    </row>
    <row r="8" spans="1:7" ht="15.75" thickBot="1" x14ac:dyDescent="0.3">
      <c r="A8" s="19">
        <v>6</v>
      </c>
      <c r="B8" s="15" t="s">
        <v>168</v>
      </c>
      <c r="C8" s="27" t="s">
        <v>169</v>
      </c>
      <c r="D8" s="21">
        <v>155487481</v>
      </c>
      <c r="E8" s="27" t="str">
        <f>Sede!B3</f>
        <v>Galeria</v>
      </c>
      <c r="F8" s="27" t="str">
        <f>TipoColaborador!B4</f>
        <v>Carpintero</v>
      </c>
      <c r="G8" s="27" t="str">
        <f>EstadoColaborador!B4</f>
        <v>Despedido</v>
      </c>
    </row>
  </sheetData>
  <hyperlinks>
    <hyperlink ref="E2" location="Sede!A1" display="Sede" xr:uid="{60DFC860-D8A9-4A88-AB1C-A0D2A98CF3BB}"/>
    <hyperlink ref="A1" location="Entidades!A1" display="&lt;-Volver al inicio" xr:uid="{2A1E6EDB-113B-453E-9741-A1B59226489A}"/>
    <hyperlink ref="C2" location="Proveedor!A1" display="Proveedor" xr:uid="{5200A8C7-668C-4D98-B488-54F87D704F56}"/>
    <hyperlink ref="F2" location="TipoColaborador!A1" display="Tipo de colaborador" xr:uid="{1D550029-F77E-4047-9A5E-EBC004B9DB0D}"/>
    <hyperlink ref="G2" location="EstadoColaborador!A1" display="Estado del colaborador" xr:uid="{13B6306B-3007-405B-855F-996667A5D680}"/>
    <hyperlink ref="G3:G6" location="EstadoColaborador!A1" display="Estado del colaborador" xr:uid="{5466F018-7970-449A-8DFE-FF42FC04232F}"/>
    <hyperlink ref="G4:G8" location="EstadoColaborador!A1" display="Estado del colaborador" xr:uid="{D3835E38-81A6-44EC-8374-3CDD2CEF517F}"/>
  </hyperlinks>
  <pageMargins left="0.7" right="0.7" top="0.75" bottom="0.75" header="0.3" footer="0.3"/>
  <ignoredErrors>
    <ignoredError sqref="E5 G5:G7 F6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1B63-FE93-4DBA-AFB8-1FFAD070719C}">
  <dimension ref="A1:B5"/>
  <sheetViews>
    <sheetView workbookViewId="0"/>
  </sheetViews>
  <sheetFormatPr baseColWidth="10" defaultRowHeight="15" x14ac:dyDescent="0.25"/>
  <cols>
    <col min="1" max="1" width="11.42578125" style="7"/>
    <col min="2" max="2" width="44.285156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2" ht="15.75" thickBot="1" x14ac:dyDescent="0.3">
      <c r="A1" s="25" t="s">
        <v>87</v>
      </c>
      <c r="B1" s="8"/>
    </row>
    <row r="2" spans="1:2" x14ac:dyDescent="0.25">
      <c r="A2" s="28" t="s">
        <v>100</v>
      </c>
      <c r="B2" s="29" t="s">
        <v>89</v>
      </c>
    </row>
    <row r="3" spans="1:2" x14ac:dyDescent="0.25">
      <c r="A3" s="14">
        <v>1</v>
      </c>
      <c r="B3" s="15" t="s">
        <v>172</v>
      </c>
    </row>
    <row r="4" spans="1:2" x14ac:dyDescent="0.25">
      <c r="A4" s="14">
        <v>2</v>
      </c>
      <c r="B4" s="15" t="s">
        <v>173</v>
      </c>
    </row>
    <row r="5" spans="1:2" x14ac:dyDescent="0.25">
      <c r="A5" s="14">
        <v>3</v>
      </c>
      <c r="B5" s="15" t="s">
        <v>174</v>
      </c>
    </row>
  </sheetData>
  <hyperlinks>
    <hyperlink ref="A1" location="Entidades!A1" display="&lt;-Volver al inicio" xr:uid="{8B144915-9602-4414-9AD9-35A3D3FD527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F6E-A42B-48D8-A89A-96194AB5430B}">
  <dimension ref="A1:D6"/>
  <sheetViews>
    <sheetView workbookViewId="0">
      <selection activeCell="E12" sqref="E12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63" style="7" customWidth="1"/>
    <col min="4" max="4" width="22.28515625" style="7" customWidth="1"/>
    <col min="5" max="5" width="35.28515625" style="7" bestFit="1" customWidth="1"/>
    <col min="6" max="6" width="10.42578125" style="7" bestFit="1" customWidth="1"/>
    <col min="7" max="7" width="13" style="7" bestFit="1" customWidth="1"/>
    <col min="8" max="8" width="15.85546875" style="7" bestFit="1" customWidth="1"/>
    <col min="9" max="9" width="33.42578125" style="7" bestFit="1" customWidth="1"/>
    <col min="10" max="10" width="32.5703125" style="7" bestFit="1" customWidth="1"/>
    <col min="11" max="11" width="15.7109375" style="7" bestFit="1" customWidth="1"/>
    <col min="12" max="12" width="21" style="7" bestFit="1" customWidth="1"/>
    <col min="13" max="13" width="12.42578125" style="7" bestFit="1" customWidth="1"/>
    <col min="14" max="14" width="17.7109375" style="7" bestFit="1" customWidth="1"/>
    <col min="15" max="15" width="15" style="7" bestFit="1" customWidth="1"/>
    <col min="16" max="16" width="28.85546875" style="7" bestFit="1" customWidth="1"/>
    <col min="17" max="17" width="48.85546875" style="7" bestFit="1" customWidth="1"/>
    <col min="18" max="18" width="47.42578125" style="7" bestFit="1" customWidth="1"/>
    <col min="19" max="16384" width="11.42578125" style="7"/>
  </cols>
  <sheetData>
    <row r="1" spans="1:4" ht="15.75" thickBot="1" x14ac:dyDescent="0.3">
      <c r="A1" s="25" t="s">
        <v>87</v>
      </c>
      <c r="B1" s="8"/>
      <c r="C1" s="8"/>
      <c r="D1" s="8"/>
    </row>
    <row r="2" spans="1:4" x14ac:dyDescent="0.25">
      <c r="A2" s="28" t="s">
        <v>100</v>
      </c>
      <c r="B2" s="29" t="s">
        <v>89</v>
      </c>
      <c r="C2" s="29" t="s">
        <v>77</v>
      </c>
      <c r="D2" s="29" t="s">
        <v>175</v>
      </c>
    </row>
    <row r="3" spans="1:4" x14ac:dyDescent="0.25">
      <c r="A3" s="14">
        <v>1</v>
      </c>
      <c r="B3" s="15" t="s">
        <v>7</v>
      </c>
      <c r="C3" s="15" t="s">
        <v>178</v>
      </c>
      <c r="D3" s="15">
        <v>4000000</v>
      </c>
    </row>
    <row r="4" spans="1:4" x14ac:dyDescent="0.25">
      <c r="A4" s="14">
        <v>2</v>
      </c>
      <c r="B4" s="15" t="s">
        <v>176</v>
      </c>
      <c r="C4" s="15" t="s">
        <v>179</v>
      </c>
      <c r="D4" s="15">
        <v>2000000</v>
      </c>
    </row>
    <row r="5" spans="1:4" x14ac:dyDescent="0.25">
      <c r="A5" s="14">
        <v>3</v>
      </c>
      <c r="B5" s="15" t="s">
        <v>181</v>
      </c>
      <c r="C5" s="15" t="s">
        <v>180</v>
      </c>
      <c r="D5" s="15">
        <v>1400000</v>
      </c>
    </row>
    <row r="6" spans="1:4" ht="15.75" thickBot="1" x14ac:dyDescent="0.3">
      <c r="A6" s="19">
        <v>4</v>
      </c>
      <c r="B6" s="15" t="s">
        <v>177</v>
      </c>
      <c r="C6" s="21" t="s">
        <v>182</v>
      </c>
      <c r="D6" s="21">
        <v>1200000</v>
      </c>
    </row>
  </sheetData>
  <hyperlinks>
    <hyperlink ref="A1" location="Entidades!A1" display="&lt;-Volver al inicio" xr:uid="{F8DE93D3-345F-4D66-89B8-C91A55C764C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DC63-13A5-4639-8741-2B7018A970EB}">
  <dimension ref="A1:D10"/>
  <sheetViews>
    <sheetView workbookViewId="0">
      <selection activeCell="A3" sqref="A3"/>
    </sheetView>
  </sheetViews>
  <sheetFormatPr baseColWidth="10" defaultRowHeight="15" x14ac:dyDescent="0.25"/>
  <cols>
    <col min="1" max="1" width="11.42578125" style="7"/>
    <col min="2" max="2" width="12.140625" style="7" customWidth="1"/>
    <col min="3" max="3" width="35.28515625" style="7" bestFit="1" customWidth="1"/>
    <col min="4" max="4" width="76.5703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4" ht="15.75" thickBot="1" x14ac:dyDescent="0.3">
      <c r="A1" s="25" t="s">
        <v>87</v>
      </c>
      <c r="B1" s="8"/>
    </row>
    <row r="2" spans="1:4" x14ac:dyDescent="0.25">
      <c r="A2" s="32" t="s">
        <v>100</v>
      </c>
      <c r="B2" s="33" t="s">
        <v>204</v>
      </c>
      <c r="C2" s="33" t="s">
        <v>89</v>
      </c>
      <c r="D2" s="33" t="s">
        <v>0</v>
      </c>
    </row>
    <row r="3" spans="1:4" x14ac:dyDescent="0.25">
      <c r="A3" s="14">
        <v>1</v>
      </c>
      <c r="B3" s="15" t="s">
        <v>185</v>
      </c>
      <c r="C3" s="15" t="s">
        <v>190</v>
      </c>
      <c r="D3" s="15" t="s">
        <v>191</v>
      </c>
    </row>
    <row r="4" spans="1:4" x14ac:dyDescent="0.25">
      <c r="A4" s="14">
        <v>2</v>
      </c>
      <c r="B4" s="15" t="s">
        <v>169</v>
      </c>
      <c r="C4" s="15" t="s">
        <v>192</v>
      </c>
      <c r="D4" s="15" t="s">
        <v>191</v>
      </c>
    </row>
    <row r="5" spans="1:4" x14ac:dyDescent="0.25">
      <c r="A5" s="14">
        <v>3</v>
      </c>
      <c r="B5" s="15" t="s">
        <v>186</v>
      </c>
      <c r="C5" s="15" t="s">
        <v>193</v>
      </c>
      <c r="D5" s="15" t="s">
        <v>194</v>
      </c>
    </row>
    <row r="6" spans="1:4" x14ac:dyDescent="0.25">
      <c r="A6" s="14">
        <v>4</v>
      </c>
      <c r="B6" s="15" t="s">
        <v>187</v>
      </c>
      <c r="C6" s="15" t="s">
        <v>184</v>
      </c>
      <c r="D6" s="15" t="s">
        <v>195</v>
      </c>
    </row>
    <row r="7" spans="1:4" x14ac:dyDescent="0.25">
      <c r="A7" s="14">
        <v>5</v>
      </c>
      <c r="B7" s="15" t="s">
        <v>188</v>
      </c>
      <c r="C7" s="15" t="s">
        <v>196</v>
      </c>
      <c r="D7" s="15" t="s">
        <v>197</v>
      </c>
    </row>
    <row r="8" spans="1:4" x14ac:dyDescent="0.25">
      <c r="A8" s="14">
        <v>6</v>
      </c>
      <c r="B8" s="15" t="s">
        <v>189</v>
      </c>
      <c r="C8" s="15" t="s">
        <v>198</v>
      </c>
      <c r="D8" s="15" t="s">
        <v>199</v>
      </c>
    </row>
    <row r="9" spans="1:4" x14ac:dyDescent="0.25">
      <c r="A9" s="14">
        <v>7</v>
      </c>
      <c r="B9" s="15" t="s">
        <v>189</v>
      </c>
      <c r="C9" s="15" t="s">
        <v>200</v>
      </c>
      <c r="D9" s="15" t="s">
        <v>201</v>
      </c>
    </row>
    <row r="10" spans="1:4" ht="15.75" thickBot="1" x14ac:dyDescent="0.3">
      <c r="A10" s="19">
        <v>8</v>
      </c>
      <c r="B10" s="21" t="s">
        <v>74</v>
      </c>
      <c r="C10" s="21" t="s">
        <v>202</v>
      </c>
      <c r="D10" s="21" t="s">
        <v>203</v>
      </c>
    </row>
  </sheetData>
  <hyperlinks>
    <hyperlink ref="A1" location="Entidades!A1" display="&lt;-Volver al inicio" xr:uid="{32B83AE8-EC18-463A-AD6A-8C373A99A12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CFB-861F-4F37-A68B-8951BBC1A9B3}">
  <dimension ref="A1:D8"/>
  <sheetViews>
    <sheetView workbookViewId="0">
      <selection activeCell="C16" sqref="C16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30.5703125" style="7" customWidth="1"/>
    <col min="4" max="4" width="22.28515625" style="7" customWidth="1"/>
    <col min="5" max="5" width="15.85546875" style="7" bestFit="1" customWidth="1"/>
    <col min="6" max="6" width="33.42578125" style="7" bestFit="1" customWidth="1"/>
    <col min="7" max="7" width="32.5703125" style="7" bestFit="1" customWidth="1"/>
    <col min="8" max="8" width="15.7109375" style="7" bestFit="1" customWidth="1"/>
    <col min="9" max="9" width="21" style="7" bestFit="1" customWidth="1"/>
    <col min="10" max="10" width="12.42578125" style="7" bestFit="1" customWidth="1"/>
    <col min="11" max="11" width="17.7109375" style="7" bestFit="1" customWidth="1"/>
    <col min="12" max="12" width="15" style="7" bestFit="1" customWidth="1"/>
    <col min="13" max="13" width="28.85546875" style="7" bestFit="1" customWidth="1"/>
    <col min="14" max="14" width="48.85546875" style="7" bestFit="1" customWidth="1"/>
    <col min="15" max="15" width="47.42578125" style="7" bestFit="1" customWidth="1"/>
    <col min="16" max="16384" width="11.42578125" style="7"/>
  </cols>
  <sheetData>
    <row r="1" spans="1:4" ht="15.75" thickBot="1" x14ac:dyDescent="0.3">
      <c r="A1" s="25" t="s">
        <v>87</v>
      </c>
      <c r="B1" s="8"/>
      <c r="C1" s="8"/>
      <c r="D1" s="8"/>
    </row>
    <row r="2" spans="1:4" ht="15.75" thickBot="1" x14ac:dyDescent="0.3">
      <c r="A2" s="28" t="s">
        <v>100</v>
      </c>
      <c r="B2" s="29" t="s">
        <v>89</v>
      </c>
      <c r="C2" s="31" t="s">
        <v>160</v>
      </c>
      <c r="D2" s="29" t="s">
        <v>73</v>
      </c>
    </row>
    <row r="3" spans="1:4" ht="15.75" thickBot="1" x14ac:dyDescent="0.3">
      <c r="A3" s="14">
        <v>1</v>
      </c>
      <c r="B3" s="15" t="s">
        <v>205</v>
      </c>
      <c r="C3" s="27" t="s">
        <v>186</v>
      </c>
      <c r="D3" s="15">
        <v>107291560</v>
      </c>
    </row>
    <row r="4" spans="1:4" ht="15.75" thickBot="1" x14ac:dyDescent="0.3">
      <c r="A4" s="14">
        <v>2</v>
      </c>
      <c r="B4" s="15" t="s">
        <v>206</v>
      </c>
      <c r="C4" s="27" t="s">
        <v>187</v>
      </c>
      <c r="D4" s="15">
        <v>39447003</v>
      </c>
    </row>
    <row r="5" spans="1:4" ht="15.75" thickBot="1" x14ac:dyDescent="0.3">
      <c r="A5" s="14">
        <v>3</v>
      </c>
      <c r="B5" s="15" t="s">
        <v>207</v>
      </c>
      <c r="C5" s="27" t="s">
        <v>188</v>
      </c>
      <c r="D5" s="15">
        <v>15404269</v>
      </c>
    </row>
    <row r="6" spans="1:4" ht="15.75" thickBot="1" x14ac:dyDescent="0.3">
      <c r="A6" s="19">
        <v>4</v>
      </c>
      <c r="B6" s="15" t="s">
        <v>233</v>
      </c>
      <c r="C6" s="27" t="s">
        <v>189</v>
      </c>
      <c r="D6" s="21">
        <v>105879452</v>
      </c>
    </row>
    <row r="7" spans="1:4" ht="15.75" thickBot="1" x14ac:dyDescent="0.3">
      <c r="A7" s="14">
        <v>5</v>
      </c>
      <c r="B7" s="15" t="s">
        <v>208</v>
      </c>
      <c r="C7" s="27" t="s">
        <v>189</v>
      </c>
      <c r="D7" s="15">
        <v>100715794</v>
      </c>
    </row>
    <row r="8" spans="1:4" ht="15.75" thickBot="1" x14ac:dyDescent="0.3">
      <c r="A8" s="19">
        <v>6</v>
      </c>
      <c r="B8" s="15" t="s">
        <v>209</v>
      </c>
      <c r="C8" s="27" t="s">
        <v>74</v>
      </c>
      <c r="D8" s="21">
        <v>155487481</v>
      </c>
    </row>
  </sheetData>
  <hyperlinks>
    <hyperlink ref="A1" location="Entidades!A1" display="&lt;-Volver al inicio" xr:uid="{82EF864B-DAE4-419A-85E8-323E0A5925FA}"/>
    <hyperlink ref="C2" location="Proveedor!A1" display="Proveedor" xr:uid="{6356AF79-A51F-4AF5-9FD1-F231B5DC920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477-2F52-4B21-A067-0036CFCD72C4}">
  <dimension ref="A1:K6"/>
  <sheetViews>
    <sheetView topLeftCell="C1" zoomScaleNormal="100" workbookViewId="0">
      <selection activeCell="H23" sqref="H23"/>
    </sheetView>
  </sheetViews>
  <sheetFormatPr baseColWidth="10" defaultRowHeight="15" x14ac:dyDescent="0.25"/>
  <cols>
    <col min="1" max="1" width="11.42578125" style="7"/>
    <col min="2" max="3" width="44.28515625" style="7" customWidth="1"/>
    <col min="4" max="7" width="40.7109375" style="7" customWidth="1"/>
    <col min="8" max="11" width="44.28515625" style="7" customWidth="1"/>
    <col min="12" max="12" width="13" style="7" bestFit="1" customWidth="1"/>
    <col min="13" max="13" width="15.85546875" style="7" bestFit="1" customWidth="1"/>
    <col min="14" max="14" width="33.42578125" style="7" bestFit="1" customWidth="1"/>
    <col min="15" max="15" width="32.5703125" style="7" bestFit="1" customWidth="1"/>
    <col min="16" max="16" width="15.7109375" style="7" bestFit="1" customWidth="1"/>
    <col min="17" max="17" width="21" style="7" bestFit="1" customWidth="1"/>
    <col min="18" max="18" width="12.42578125" style="7" bestFit="1" customWidth="1"/>
    <col min="19" max="19" width="17.7109375" style="7" bestFit="1" customWidth="1"/>
    <col min="20" max="20" width="15" style="7" bestFit="1" customWidth="1"/>
    <col min="21" max="21" width="28.85546875" style="7" bestFit="1" customWidth="1"/>
    <col min="22" max="22" width="48.85546875" style="7" bestFit="1" customWidth="1"/>
    <col min="23" max="23" width="47.42578125" style="7" bestFit="1" customWidth="1"/>
    <col min="24" max="16384" width="11.42578125" style="7"/>
  </cols>
  <sheetData>
    <row r="1" spans="1:11" ht="15.75" thickBot="1" x14ac:dyDescent="0.3">
      <c r="A1" s="25" t="s">
        <v>87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thickBot="1" x14ac:dyDescent="0.3">
      <c r="A2" s="28" t="s">
        <v>100</v>
      </c>
      <c r="B2" s="29" t="s">
        <v>89</v>
      </c>
      <c r="C2" s="29" t="s">
        <v>85</v>
      </c>
      <c r="D2" s="30" t="s">
        <v>59</v>
      </c>
      <c r="E2" s="30" t="s">
        <v>11</v>
      </c>
      <c r="F2" s="30" t="s">
        <v>227</v>
      </c>
      <c r="G2" s="37" t="s">
        <v>234</v>
      </c>
      <c r="H2" s="29" t="s">
        <v>83</v>
      </c>
      <c r="I2" s="29" t="s">
        <v>228</v>
      </c>
      <c r="J2" s="29" t="s">
        <v>268</v>
      </c>
      <c r="K2" s="29" t="s">
        <v>235</v>
      </c>
    </row>
    <row r="3" spans="1:11" ht="15.75" thickBot="1" x14ac:dyDescent="0.3">
      <c r="A3" s="14">
        <v>1</v>
      </c>
      <c r="B3" s="15" t="s">
        <v>229</v>
      </c>
      <c r="C3" s="34">
        <v>44958</v>
      </c>
      <c r="D3" s="35" t="str">
        <f>Cliente!B3</f>
        <v>Margarita Restrepo</v>
      </c>
      <c r="E3" s="26" t="str">
        <f>Sede!B3</f>
        <v>Galeria</v>
      </c>
      <c r="F3" s="26" t="str">
        <f>MateriaPrimaPorCotizacion!B3</f>
        <v xml:space="preserve">Materia primas Margarita Restrepo </v>
      </c>
      <c r="G3" s="38" t="str">
        <f>TipoCotizacion!B3</f>
        <v>Tipo 1 feb-2023 COP</v>
      </c>
      <c r="H3" s="15">
        <v>4</v>
      </c>
      <c r="I3" s="15">
        <v>4</v>
      </c>
      <c r="J3" s="15">
        <v>4</v>
      </c>
      <c r="K3" s="15">
        <v>10560000</v>
      </c>
    </row>
    <row r="4" spans="1:11" ht="15.75" thickBot="1" x14ac:dyDescent="0.3">
      <c r="A4" s="14">
        <v>2</v>
      </c>
      <c r="B4" s="15" t="s">
        <v>230</v>
      </c>
      <c r="C4" s="34">
        <v>45282</v>
      </c>
      <c r="D4" s="35" t="str">
        <f>Cliente!B4</f>
        <v>Fredy Mercuri</v>
      </c>
      <c r="E4" s="26" t="str">
        <f>Sede!B4</f>
        <v>La ceja</v>
      </c>
      <c r="F4" s="26" t="s">
        <v>247</v>
      </c>
      <c r="G4" s="38" t="str">
        <f>TipoCotizacion!B4</f>
        <v>Tipo 2 feb-2023 COP</v>
      </c>
      <c r="H4" s="15">
        <v>5.5</v>
      </c>
      <c r="I4" s="15">
        <v>8</v>
      </c>
      <c r="J4" s="15">
        <v>8</v>
      </c>
      <c r="K4" s="15">
        <v>24500300</v>
      </c>
    </row>
    <row r="5" spans="1:11" ht="15.75" thickBot="1" x14ac:dyDescent="0.3">
      <c r="A5" s="14">
        <v>3</v>
      </c>
      <c r="B5" s="15" t="s">
        <v>231</v>
      </c>
      <c r="C5" s="34">
        <v>45325</v>
      </c>
      <c r="D5" s="35" t="str">
        <f>Cliente!B5</f>
        <v>Carlos Vives</v>
      </c>
      <c r="E5" s="26" t="str">
        <f>Sede!B5</f>
        <v>Llanogrande</v>
      </c>
      <c r="F5" s="26" t="s">
        <v>248</v>
      </c>
      <c r="G5" s="38" t="str">
        <f>TipoCotizacion!B5</f>
        <v>Tipo 1 feb-2023 USD</v>
      </c>
      <c r="H5" s="15">
        <v>4.2</v>
      </c>
      <c r="I5" s="15">
        <v>9</v>
      </c>
      <c r="J5" s="15">
        <v>9</v>
      </c>
      <c r="K5" s="15">
        <v>15485000</v>
      </c>
    </row>
    <row r="6" spans="1:11" ht="15.75" thickBot="1" x14ac:dyDescent="0.3">
      <c r="A6" s="19">
        <v>4</v>
      </c>
      <c r="B6" s="15" t="s">
        <v>232</v>
      </c>
      <c r="C6" s="34">
        <v>45812</v>
      </c>
      <c r="D6" s="35" t="str">
        <f>Cliente!B6</f>
        <v>San Marino Ortiz</v>
      </c>
      <c r="E6" s="26" t="str">
        <f>Sede!B4</f>
        <v>La ceja</v>
      </c>
      <c r="F6" s="26" t="s">
        <v>249</v>
      </c>
      <c r="G6" s="38" t="str">
        <f>TipoCotizacion!B6</f>
        <v>Tipo 1 jun-2022 COP</v>
      </c>
      <c r="H6" s="15">
        <v>12</v>
      </c>
      <c r="I6" s="15">
        <v>10.3</v>
      </c>
      <c r="J6" s="15">
        <v>10.3</v>
      </c>
      <c r="K6" s="15">
        <v>35000000</v>
      </c>
    </row>
  </sheetData>
  <hyperlinks>
    <hyperlink ref="F2" location="MateriaPrimaPorCotizacion!A1" display="Materia prima por cotizacion" xr:uid="{D9A5B08D-BAB0-474D-8053-BBB6DDF0CD25}"/>
    <hyperlink ref="A1" location="Entidades!A1" display="&lt;-Volver al inicio" xr:uid="{286866E1-7223-41D1-A69C-3F0BF5FF09E0}"/>
    <hyperlink ref="E2" location="Sede!A1" display="Sede" xr:uid="{67B0594E-E1D5-4F6E-86A1-FE76DCD9B9C2}"/>
    <hyperlink ref="D3" location="Cliente!A1" display="Cliente!A1" xr:uid="{23E10B30-61E2-4139-9369-21EBC09E4FFC}"/>
    <hyperlink ref="D2" location="Cliente!A1" display="Cliente" xr:uid="{320CC94D-D00A-4838-AF8D-46BD6A6E7F5D}"/>
    <hyperlink ref="G2" location="TipoCotizacion!A1" display="Tipo de cotizacion" xr:uid="{F7F3C17D-1A73-4CBD-9BA3-347D5089A4B9}"/>
  </hyperlinks>
  <pageMargins left="0.7" right="0.7" top="0.75" bottom="0.75" header="0.3" footer="0.3"/>
  <ignoredErrors>
    <ignoredError sqref="E5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1F18-8A88-4F2B-8A76-FB1538E513E5}">
  <dimension ref="A1:F13"/>
  <sheetViews>
    <sheetView zoomScaleNormal="100" workbookViewId="0">
      <selection activeCell="F11" sqref="F11"/>
    </sheetView>
  </sheetViews>
  <sheetFormatPr baseColWidth="10" defaultRowHeight="15" x14ac:dyDescent="0.25"/>
  <cols>
    <col min="1" max="1" width="11.42578125" style="7"/>
    <col min="2" max="2" width="44.42578125" style="7" customWidth="1"/>
    <col min="3" max="3" width="30.5703125" style="7" customWidth="1"/>
    <col min="4" max="5" width="44.28515625" style="7" customWidth="1"/>
    <col min="6" max="6" width="53.42578125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31" t="s">
        <v>57</v>
      </c>
      <c r="D2" s="29" t="s">
        <v>237</v>
      </c>
      <c r="E2" s="29" t="s">
        <v>124</v>
      </c>
      <c r="F2" s="30" t="s">
        <v>53</v>
      </c>
    </row>
    <row r="3" spans="1:6" ht="15.75" thickBot="1" x14ac:dyDescent="0.3">
      <c r="A3" s="14">
        <v>1</v>
      </c>
      <c r="B3" s="15" t="s">
        <v>236</v>
      </c>
      <c r="C3" s="36" t="str">
        <f>Cotizacion!$B$3</f>
        <v>Cotizacion Margarita Restrepo</v>
      </c>
      <c r="D3" s="15">
        <v>250000</v>
      </c>
      <c r="E3" s="15">
        <v>1</v>
      </c>
      <c r="F3" s="35" t="str">
        <f>MateriaPrima!B3</f>
        <v>Lavaplatos de un tanque 60*43 Socoda</v>
      </c>
    </row>
    <row r="4" spans="1:6" ht="15.75" thickBot="1" x14ac:dyDescent="0.3">
      <c r="A4" s="14">
        <v>2</v>
      </c>
      <c r="B4" s="15" t="s">
        <v>236</v>
      </c>
      <c r="C4" s="36" t="str">
        <f>Cotizacion!$B$3</f>
        <v>Cotizacion Margarita Restrepo</v>
      </c>
      <c r="D4" s="15">
        <v>560000</v>
      </c>
      <c r="E4" s="15">
        <v>1</v>
      </c>
      <c r="F4" s="35" t="s">
        <v>226</v>
      </c>
    </row>
    <row r="5" spans="1:6" ht="15.75" thickBot="1" x14ac:dyDescent="0.3">
      <c r="A5" s="14">
        <v>3</v>
      </c>
      <c r="B5" s="15" t="s">
        <v>236</v>
      </c>
      <c r="C5" s="36" t="str">
        <f>Cotizacion!$B$3</f>
        <v>Cotizacion Margarita Restrepo</v>
      </c>
      <c r="D5" s="15">
        <v>520000</v>
      </c>
      <c r="E5" s="15">
        <v>1</v>
      </c>
      <c r="F5" s="35" t="s">
        <v>251</v>
      </c>
    </row>
    <row r="6" spans="1:6" ht="15.75" thickBot="1" x14ac:dyDescent="0.3">
      <c r="A6" s="14">
        <v>4</v>
      </c>
      <c r="B6" s="15" t="s">
        <v>236</v>
      </c>
      <c r="C6" s="36" t="str">
        <f>Cotizacion!$B$3</f>
        <v>Cotizacion Margarita Restrepo</v>
      </c>
      <c r="D6" s="15">
        <v>120000</v>
      </c>
      <c r="E6" s="15">
        <v>2</v>
      </c>
      <c r="F6" s="35" t="s">
        <v>250</v>
      </c>
    </row>
    <row r="7" spans="1:6" ht="15.75" thickBot="1" x14ac:dyDescent="0.3">
      <c r="A7" s="14">
        <v>5</v>
      </c>
      <c r="B7" s="15" t="s">
        <v>247</v>
      </c>
      <c r="C7" s="36" t="s">
        <v>230</v>
      </c>
      <c r="D7" s="15">
        <v>440000</v>
      </c>
      <c r="E7" s="15">
        <v>1</v>
      </c>
      <c r="F7" s="35" t="s">
        <v>252</v>
      </c>
    </row>
    <row r="8" spans="1:6" ht="15.75" thickBot="1" x14ac:dyDescent="0.3">
      <c r="A8" s="14">
        <v>6</v>
      </c>
      <c r="B8" s="15" t="s">
        <v>247</v>
      </c>
      <c r="C8" s="36" t="s">
        <v>230</v>
      </c>
      <c r="D8" s="15">
        <v>280000</v>
      </c>
      <c r="E8" s="15">
        <v>2</v>
      </c>
      <c r="F8" s="35" t="s">
        <v>253</v>
      </c>
    </row>
    <row r="9" spans="1:6" ht="15.75" thickBot="1" x14ac:dyDescent="0.3">
      <c r="A9" s="14">
        <v>7</v>
      </c>
      <c r="B9" s="15" t="s">
        <v>247</v>
      </c>
      <c r="C9" s="36" t="s">
        <v>230</v>
      </c>
      <c r="D9" s="15">
        <v>120000</v>
      </c>
      <c r="E9" s="15">
        <v>1</v>
      </c>
      <c r="F9" s="35" t="s">
        <v>254</v>
      </c>
    </row>
    <row r="10" spans="1:6" ht="15.75" thickBot="1" x14ac:dyDescent="0.3">
      <c r="A10" s="14">
        <v>8</v>
      </c>
      <c r="B10" s="15" t="s">
        <v>248</v>
      </c>
      <c r="C10" s="36" t="s">
        <v>231</v>
      </c>
      <c r="D10" s="15">
        <v>760000</v>
      </c>
      <c r="E10" s="15">
        <v>1</v>
      </c>
      <c r="F10" s="35" t="s">
        <v>255</v>
      </c>
    </row>
    <row r="11" spans="1:6" ht="15.75" thickBot="1" x14ac:dyDescent="0.3">
      <c r="A11" s="14">
        <v>9</v>
      </c>
      <c r="B11" s="15" t="s">
        <v>248</v>
      </c>
      <c r="C11" s="36" t="s">
        <v>231</v>
      </c>
      <c r="D11" s="15">
        <v>520000</v>
      </c>
      <c r="E11" s="15">
        <v>1</v>
      </c>
      <c r="F11" s="35" t="s">
        <v>251</v>
      </c>
    </row>
    <row r="12" spans="1:6" ht="15.75" thickBot="1" x14ac:dyDescent="0.3">
      <c r="A12" s="14">
        <v>10</v>
      </c>
      <c r="B12" s="15" t="s">
        <v>248</v>
      </c>
      <c r="C12" s="36" t="s">
        <v>231</v>
      </c>
      <c r="D12" s="15">
        <v>120000</v>
      </c>
      <c r="E12" s="15">
        <v>1</v>
      </c>
      <c r="F12" s="35" t="s">
        <v>250</v>
      </c>
    </row>
    <row r="13" spans="1:6" x14ac:dyDescent="0.25">
      <c r="A13" s="14">
        <v>11</v>
      </c>
      <c r="B13" s="15" t="s">
        <v>249</v>
      </c>
      <c r="C13" s="36" t="s">
        <v>232</v>
      </c>
      <c r="D13" s="15">
        <v>1600000</v>
      </c>
      <c r="E13" s="15">
        <v>2</v>
      </c>
      <c r="F13" s="35" t="s">
        <v>256</v>
      </c>
    </row>
  </sheetData>
  <hyperlinks>
    <hyperlink ref="C2" location="Cotizacion!A1" display="Cotizacion" xr:uid="{4567B8FD-0759-4480-B98A-379921FC8DB8}"/>
    <hyperlink ref="A1" location="Entidades!A1" display="&lt;-Volver al inicio" xr:uid="{7389D9B8-DA10-409A-A79E-686487E873B8}"/>
    <hyperlink ref="F2" location="MateriaPrima!A1" display="Materia prima" xr:uid="{19850425-A11C-4CAC-9CD5-99DEDCA4FA8A}"/>
    <hyperlink ref="C3:C5" location="Cotizacion!A1" display="Cotizacion" xr:uid="{0E691E77-E258-43E4-9647-F1B9013A4D15}"/>
    <hyperlink ref="C4:C6" location="Cotizacion!A1" display="Cotizacion" xr:uid="{E8F8802F-4649-49E5-9744-B4BA5C6E1B65}"/>
    <hyperlink ref="C13" location="Cotizacion!A1" display="Cotizacion" xr:uid="{FD6CAD5E-CEAC-49F9-BA3C-0891B58B96A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3ECC-E9BF-4150-8297-E32E3E9E8928}">
  <dimension ref="A1:F6"/>
  <sheetViews>
    <sheetView workbookViewId="0"/>
  </sheetViews>
  <sheetFormatPr baseColWidth="10" defaultRowHeight="15" x14ac:dyDescent="0.25"/>
  <cols>
    <col min="1" max="1" width="11.42578125" style="7"/>
    <col min="2" max="2" width="44.28515625" style="7" customWidth="1"/>
    <col min="3" max="3" width="24.85546875" style="7" bestFit="1" customWidth="1"/>
    <col min="4" max="4" width="22.28515625" style="7" customWidth="1"/>
    <col min="5" max="5" width="30.5703125" style="7" customWidth="1"/>
    <col min="6" max="6" width="73.28515625" style="7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29" t="s">
        <v>219</v>
      </c>
      <c r="D2" s="29" t="s">
        <v>218</v>
      </c>
      <c r="E2" s="31" t="s">
        <v>183</v>
      </c>
      <c r="F2" s="29" t="s">
        <v>84</v>
      </c>
    </row>
    <row r="3" spans="1:6" ht="15.75" thickBot="1" x14ac:dyDescent="0.3">
      <c r="A3" s="14">
        <v>1</v>
      </c>
      <c r="B3" s="15" t="s">
        <v>220</v>
      </c>
      <c r="C3" s="34">
        <v>44958</v>
      </c>
      <c r="D3" s="15">
        <v>650000</v>
      </c>
      <c r="E3" s="27" t="s">
        <v>210</v>
      </c>
      <c r="F3" s="15" t="s">
        <v>224</v>
      </c>
    </row>
    <row r="4" spans="1:6" ht="15.75" thickBot="1" x14ac:dyDescent="0.3">
      <c r="A4" s="14">
        <v>2</v>
      </c>
      <c r="B4" s="15" t="s">
        <v>221</v>
      </c>
      <c r="C4" s="34">
        <v>44958</v>
      </c>
      <c r="D4" s="15">
        <v>800000</v>
      </c>
      <c r="E4" s="27" t="s">
        <v>210</v>
      </c>
      <c r="F4" s="15" t="s">
        <v>225</v>
      </c>
    </row>
    <row r="5" spans="1:6" ht="15.75" thickBot="1" x14ac:dyDescent="0.3">
      <c r="A5" s="14">
        <v>3</v>
      </c>
      <c r="B5" s="15" t="s">
        <v>222</v>
      </c>
      <c r="C5" s="34">
        <v>44958</v>
      </c>
      <c r="D5" s="15">
        <v>200</v>
      </c>
      <c r="E5" s="27" t="s">
        <v>212</v>
      </c>
      <c r="F5" s="15" t="s">
        <v>224</v>
      </c>
    </row>
    <row r="6" spans="1:6" x14ac:dyDescent="0.25">
      <c r="A6" s="14">
        <v>4</v>
      </c>
      <c r="B6" s="15" t="s">
        <v>223</v>
      </c>
      <c r="C6" s="34">
        <v>44713</v>
      </c>
      <c r="D6" s="15">
        <v>600000</v>
      </c>
      <c r="E6" s="27" t="s">
        <v>210</v>
      </c>
      <c r="F6" s="15" t="s">
        <v>224</v>
      </c>
    </row>
  </sheetData>
  <hyperlinks>
    <hyperlink ref="E2" location="Proveedor!A1" display="Proveedor" xr:uid="{4BA23412-1950-4049-972C-F38AFE9E1D75}"/>
    <hyperlink ref="A1" location="Entidades!A1" display="&lt;-Volver al inicio" xr:uid="{A48FFEAE-CF85-493C-9252-8772F9485DA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2BB0-4258-4336-A115-CDB80EE94E71}">
  <dimension ref="A1:C6"/>
  <sheetViews>
    <sheetView workbookViewId="0"/>
  </sheetViews>
  <sheetFormatPr baseColWidth="10" defaultRowHeight="15" x14ac:dyDescent="0.25"/>
  <cols>
    <col min="1" max="1" width="11.42578125" style="7"/>
    <col min="2" max="2" width="44.285156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3" ht="15.75" thickBot="1" x14ac:dyDescent="0.3">
      <c r="A1" s="25" t="s">
        <v>87</v>
      </c>
      <c r="B1" s="8"/>
    </row>
    <row r="2" spans="1:3" x14ac:dyDescent="0.25">
      <c r="A2" s="32" t="s">
        <v>100</v>
      </c>
      <c r="B2" s="33" t="s">
        <v>204</v>
      </c>
      <c r="C2" s="33" t="s">
        <v>89</v>
      </c>
    </row>
    <row r="3" spans="1:3" x14ac:dyDescent="0.25">
      <c r="A3" s="14">
        <v>1</v>
      </c>
      <c r="B3" s="15" t="s">
        <v>210</v>
      </c>
      <c r="C3" s="15" t="s">
        <v>211</v>
      </c>
    </row>
    <row r="4" spans="1:3" x14ac:dyDescent="0.25">
      <c r="A4" s="14">
        <v>2</v>
      </c>
      <c r="B4" s="15" t="s">
        <v>212</v>
      </c>
      <c r="C4" s="15" t="s">
        <v>213</v>
      </c>
    </row>
    <row r="5" spans="1:3" x14ac:dyDescent="0.25">
      <c r="A5" s="14">
        <v>3</v>
      </c>
      <c r="B5" s="15" t="s">
        <v>214</v>
      </c>
      <c r="C5" s="15" t="s">
        <v>215</v>
      </c>
    </row>
    <row r="6" spans="1:3" x14ac:dyDescent="0.25">
      <c r="A6" s="14">
        <v>4</v>
      </c>
      <c r="B6" s="15" t="s">
        <v>216</v>
      </c>
      <c r="C6" s="15" t="s">
        <v>217</v>
      </c>
    </row>
  </sheetData>
  <hyperlinks>
    <hyperlink ref="A1" location="Entidades!A1" display="&lt;-Volver al inicio" xr:uid="{599004D8-01EC-49CC-AC63-91C9CBBF3A2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65A2-A21C-44CB-B559-4E7708E7F0BE}">
  <dimension ref="A1:D4"/>
  <sheetViews>
    <sheetView workbookViewId="0"/>
  </sheetViews>
  <sheetFormatPr baseColWidth="10" defaultRowHeight="15" x14ac:dyDescent="0.25"/>
  <cols>
    <col min="1" max="1" width="11.42578125" style="7"/>
    <col min="2" max="2" width="44.28515625" style="7" customWidth="1"/>
    <col min="3" max="3" width="40.7109375" style="7" customWidth="1"/>
    <col min="4" max="4" width="30.5703125" style="7" customWidth="1"/>
    <col min="5" max="5" width="35.28515625" style="7" bestFit="1" customWidth="1"/>
    <col min="6" max="6" width="10.42578125" style="7" bestFit="1" customWidth="1"/>
    <col min="7" max="7" width="13" style="7" bestFit="1" customWidth="1"/>
    <col min="8" max="8" width="15.85546875" style="7" bestFit="1" customWidth="1"/>
    <col min="9" max="9" width="33.42578125" style="7" bestFit="1" customWidth="1"/>
    <col min="10" max="10" width="32.5703125" style="7" bestFit="1" customWidth="1"/>
    <col min="11" max="11" width="15.7109375" style="7" bestFit="1" customWidth="1"/>
    <col min="12" max="12" width="21" style="7" bestFit="1" customWidth="1"/>
    <col min="13" max="13" width="12.42578125" style="7" bestFit="1" customWidth="1"/>
    <col min="14" max="14" width="17.7109375" style="7" bestFit="1" customWidth="1"/>
    <col min="15" max="15" width="15" style="7" bestFit="1" customWidth="1"/>
    <col min="16" max="16" width="28.85546875" style="7" bestFit="1" customWidth="1"/>
    <col min="17" max="17" width="48.85546875" style="7" bestFit="1" customWidth="1"/>
    <col min="18" max="18" width="47.42578125" style="7" bestFit="1" customWidth="1"/>
    <col min="19" max="16384" width="11.42578125" style="7"/>
  </cols>
  <sheetData>
    <row r="1" spans="1:4" ht="15.75" thickBot="1" x14ac:dyDescent="0.3">
      <c r="A1" s="25" t="s">
        <v>87</v>
      </c>
      <c r="B1" s="8"/>
      <c r="C1" s="8"/>
      <c r="D1" s="8"/>
    </row>
    <row r="2" spans="1:4" ht="15.75" thickBot="1" x14ac:dyDescent="0.3">
      <c r="A2" s="28" t="s">
        <v>100</v>
      </c>
      <c r="B2" s="29" t="s">
        <v>89</v>
      </c>
      <c r="C2" s="30" t="s">
        <v>39</v>
      </c>
      <c r="D2" s="31" t="s">
        <v>57</v>
      </c>
    </row>
    <row r="3" spans="1:4" ht="15.75" thickBot="1" x14ac:dyDescent="0.3">
      <c r="A3" s="14">
        <v>1</v>
      </c>
      <c r="B3" s="15" t="s">
        <v>238</v>
      </c>
      <c r="C3" s="26" t="str" cm="1">
        <f t="array" ref="C3:C4">Pedido!B3:B4</f>
        <v>Pedido Margarita Restrepo</v>
      </c>
      <c r="D3" s="27" t="s">
        <v>229</v>
      </c>
    </row>
    <row r="4" spans="1:4" x14ac:dyDescent="0.25">
      <c r="A4" s="14">
        <v>2</v>
      </c>
      <c r="B4" s="15" t="s">
        <v>239</v>
      </c>
      <c r="C4" s="26" t="str">
        <v>Pedido Fredy Mercuri</v>
      </c>
      <c r="D4" s="27" t="s">
        <v>230</v>
      </c>
    </row>
  </sheetData>
  <hyperlinks>
    <hyperlink ref="C2" location="Pedido!A1" display="Pedido" xr:uid="{777F0663-2C11-4019-AC43-7F59FFD99ACC}"/>
    <hyperlink ref="D2" location="Cotizacion!A1" display="Cotizacion" xr:uid="{D2B833D2-6F31-4722-A6D4-4CA56BF57052}"/>
    <hyperlink ref="A1" location="Entidades!A1" display="&lt;-Volver al inicio" xr:uid="{1AAD1745-8FC2-41EB-8E67-20F13A94BA6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E010-6559-4536-BD0C-21D29929291F}">
  <dimension ref="A1:E6"/>
  <sheetViews>
    <sheetView workbookViewId="0">
      <selection activeCell="A19" sqref="A1:XFD1048576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22.28515625" style="7" customWidth="1"/>
    <col min="4" max="4" width="40.7109375" style="7" customWidth="1"/>
    <col min="5" max="5" width="30.5703125" style="7" customWidth="1"/>
    <col min="6" max="6" width="35.28515625" style="7" bestFit="1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5" ht="15.75" thickBot="1" x14ac:dyDescent="0.3">
      <c r="A1" s="25" t="s">
        <v>87</v>
      </c>
      <c r="B1" s="8"/>
      <c r="C1" s="8"/>
      <c r="D1" s="8"/>
      <c r="E1" s="8"/>
    </row>
    <row r="2" spans="1:5" ht="15.75" thickBot="1" x14ac:dyDescent="0.3">
      <c r="A2" s="28" t="s">
        <v>100</v>
      </c>
      <c r="B2" s="29" t="s">
        <v>89</v>
      </c>
      <c r="C2" s="29" t="s">
        <v>155</v>
      </c>
      <c r="D2" s="30" t="s">
        <v>53</v>
      </c>
      <c r="E2" s="31" t="s">
        <v>29</v>
      </c>
    </row>
    <row r="3" spans="1:5" ht="15.75" thickBot="1" x14ac:dyDescent="0.3">
      <c r="A3" s="14">
        <v>1</v>
      </c>
      <c r="B3" s="15" t="s">
        <v>141</v>
      </c>
      <c r="C3" s="15">
        <v>170000</v>
      </c>
      <c r="D3" s="26" t="str">
        <f>MateriaPrima!B3</f>
        <v>Lavaplatos de un tanque 60*43 Socoda</v>
      </c>
      <c r="E3" s="27" t="s">
        <v>134</v>
      </c>
    </row>
    <row r="4" spans="1:5" ht="15.75" thickBot="1" x14ac:dyDescent="0.3">
      <c r="A4" s="14">
        <v>2</v>
      </c>
      <c r="B4" s="15" t="s">
        <v>156</v>
      </c>
      <c r="C4" s="15">
        <v>800000</v>
      </c>
      <c r="D4" s="26" t="s">
        <v>156</v>
      </c>
      <c r="E4" s="27" t="s">
        <v>158</v>
      </c>
    </row>
    <row r="5" spans="1:5" ht="15.75" thickBot="1" x14ac:dyDescent="0.3">
      <c r="A5" s="14">
        <v>3</v>
      </c>
      <c r="B5" s="15" t="s">
        <v>152</v>
      </c>
      <c r="C5" s="15">
        <v>2000</v>
      </c>
      <c r="D5" s="26" t="s">
        <v>152</v>
      </c>
      <c r="E5" s="27" t="s">
        <v>147</v>
      </c>
    </row>
    <row r="6" spans="1:5" ht="15.75" thickBot="1" x14ac:dyDescent="0.3">
      <c r="A6" s="19">
        <v>4</v>
      </c>
      <c r="B6" s="15" t="s">
        <v>157</v>
      </c>
      <c r="C6" s="21">
        <v>2500</v>
      </c>
      <c r="D6" s="26" t="s">
        <v>157</v>
      </c>
      <c r="E6" s="27" t="s">
        <v>159</v>
      </c>
    </row>
  </sheetData>
  <hyperlinks>
    <hyperlink ref="D2" location="MateriaPrima!A1" display="Materia prima" xr:uid="{16E4A23F-7EA6-45B3-8823-03B9DBCF990E}"/>
    <hyperlink ref="E2" location="Proveedor!A1" display="Proveedor" xr:uid="{FD4C1FD3-290B-40A0-907A-69B59C9F9B37}"/>
    <hyperlink ref="A1" location="Entidades!A1" display="&lt;-Volver al inicio" xr:uid="{70899A16-4A44-4675-AF48-189CCB8B165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49F7-ECA8-4025-A816-6FC4A97E6DE9}">
  <dimension ref="A1:D4"/>
  <sheetViews>
    <sheetView tabSelected="1" workbookViewId="0"/>
  </sheetViews>
  <sheetFormatPr baseColWidth="10" defaultRowHeight="15" x14ac:dyDescent="0.25"/>
  <cols>
    <col min="1" max="1" width="11.42578125" style="7"/>
    <col min="2" max="2" width="44.28515625" style="7" customWidth="1"/>
    <col min="3" max="3" width="22.28515625" style="7" customWidth="1"/>
    <col min="4" max="4" width="40.7109375" style="7" customWidth="1"/>
    <col min="5" max="5" width="35.28515625" style="7" bestFit="1" customWidth="1"/>
    <col min="6" max="6" width="10.42578125" style="7" bestFit="1" customWidth="1"/>
    <col min="7" max="7" width="13" style="7" bestFit="1" customWidth="1"/>
    <col min="8" max="8" width="15.85546875" style="7" bestFit="1" customWidth="1"/>
    <col min="9" max="9" width="33.42578125" style="7" bestFit="1" customWidth="1"/>
    <col min="10" max="10" width="32.5703125" style="7" bestFit="1" customWidth="1"/>
    <col min="11" max="11" width="15.7109375" style="7" bestFit="1" customWidth="1"/>
    <col min="12" max="12" width="21" style="7" bestFit="1" customWidth="1"/>
    <col min="13" max="13" width="12.42578125" style="7" bestFit="1" customWidth="1"/>
    <col min="14" max="14" width="17.7109375" style="7" bestFit="1" customWidth="1"/>
    <col min="15" max="15" width="15" style="7" bestFit="1" customWidth="1"/>
    <col min="16" max="16" width="28.85546875" style="7" bestFit="1" customWidth="1"/>
    <col min="17" max="17" width="48.85546875" style="7" bestFit="1" customWidth="1"/>
    <col min="18" max="18" width="47.42578125" style="7" bestFit="1" customWidth="1"/>
    <col min="19" max="16384" width="11.42578125" style="7"/>
  </cols>
  <sheetData>
    <row r="1" spans="1:4" ht="15.75" thickBot="1" x14ac:dyDescent="0.3">
      <c r="A1" s="25" t="s">
        <v>87</v>
      </c>
      <c r="B1" s="8"/>
      <c r="C1" s="8"/>
      <c r="D1" s="8"/>
    </row>
    <row r="2" spans="1:4" ht="15.75" thickBot="1" x14ac:dyDescent="0.3">
      <c r="A2" s="28" t="s">
        <v>100</v>
      </c>
      <c r="B2" s="29" t="s">
        <v>89</v>
      </c>
      <c r="C2" s="29" t="s">
        <v>244</v>
      </c>
      <c r="D2" s="30" t="s">
        <v>63</v>
      </c>
    </row>
    <row r="3" spans="1:4" ht="15.75" thickBot="1" x14ac:dyDescent="0.3">
      <c r="A3" s="14">
        <v>1</v>
      </c>
      <c r="B3" s="15" t="s">
        <v>245</v>
      </c>
      <c r="C3" s="34">
        <v>44985</v>
      </c>
      <c r="D3" s="26" t="str" cm="1">
        <f t="array" ref="D3:D4">EstadoPedido!B3:B4</f>
        <v>Entregado</v>
      </c>
    </row>
    <row r="4" spans="1:4" x14ac:dyDescent="0.25">
      <c r="A4" s="14">
        <v>2</v>
      </c>
      <c r="B4" s="15" t="s">
        <v>246</v>
      </c>
      <c r="C4" s="34">
        <v>45313</v>
      </c>
      <c r="D4" s="26" t="str">
        <v>En instalacion</v>
      </c>
    </row>
  </sheetData>
  <hyperlinks>
    <hyperlink ref="D2" location="EstadoPedido!A1" display="Estado Pedido" xr:uid="{A7CFD825-A618-406E-B918-DE6DEEDA3699}"/>
    <hyperlink ref="A1" location="Entidades!A1" display="&lt;-Volver al inicio" xr:uid="{D6613316-923E-40FF-B376-7CF726EBF87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92F-EBC3-4A0C-A694-540EF2806A9C}">
  <dimension ref="A1:B6"/>
  <sheetViews>
    <sheetView workbookViewId="0">
      <selection activeCell="B9" sqref="B9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2" ht="15.75" thickBot="1" x14ac:dyDescent="0.3">
      <c r="A1" s="25" t="s">
        <v>87</v>
      </c>
      <c r="B1" s="8"/>
    </row>
    <row r="2" spans="1:2" x14ac:dyDescent="0.25">
      <c r="A2" s="28" t="s">
        <v>100</v>
      </c>
      <c r="B2" s="29" t="s">
        <v>89</v>
      </c>
    </row>
    <row r="3" spans="1:2" x14ac:dyDescent="0.25">
      <c r="A3" s="14">
        <v>1</v>
      </c>
      <c r="B3" s="15" t="s">
        <v>240</v>
      </c>
    </row>
    <row r="4" spans="1:2" x14ac:dyDescent="0.25">
      <c r="A4" s="14">
        <v>2</v>
      </c>
      <c r="B4" s="15" t="s">
        <v>241</v>
      </c>
    </row>
    <row r="5" spans="1:2" x14ac:dyDescent="0.25">
      <c r="A5" s="14">
        <v>3</v>
      </c>
      <c r="B5" s="15" t="s">
        <v>242</v>
      </c>
    </row>
    <row r="6" spans="1:2" ht="15.75" thickBot="1" x14ac:dyDescent="0.3">
      <c r="A6" s="19">
        <v>4</v>
      </c>
      <c r="B6" s="15" t="s">
        <v>243</v>
      </c>
    </row>
  </sheetData>
  <hyperlinks>
    <hyperlink ref="A1" location="Entidades!A1" display="&lt;-Volver al inicio" xr:uid="{9FAA5A11-DCC2-410E-8F9F-35B4FCFD1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Entidades</vt:lpstr>
      <vt:lpstr>Pais</vt:lpstr>
      <vt:lpstr>Departamento</vt:lpstr>
      <vt:lpstr>Ciudad</vt:lpstr>
      <vt:lpstr>Dueño</vt:lpstr>
      <vt:lpstr>Empresa</vt:lpstr>
      <vt:lpstr>Sede</vt:lpstr>
      <vt:lpstr>Inventario</vt:lpstr>
      <vt:lpstr>Existencias</vt:lpstr>
      <vt:lpstr>MateriaPrima</vt:lpstr>
      <vt:lpstr>TipoMateriaPrima</vt:lpstr>
      <vt:lpstr>Especificacion</vt:lpstr>
      <vt:lpstr>ProveedorPorMateriaPrima</vt:lpstr>
      <vt:lpstr>Proveedor</vt:lpstr>
      <vt:lpstr>Colaborador</vt:lpstr>
      <vt:lpstr>EstadoColaborador</vt:lpstr>
      <vt:lpstr>TipoColaborador</vt:lpstr>
      <vt:lpstr>TipoIdentificacion</vt:lpstr>
      <vt:lpstr>Cliente</vt:lpstr>
      <vt:lpstr>Cotizacion</vt:lpstr>
      <vt:lpstr>MateriaPrimaPorCotizacion</vt:lpstr>
      <vt:lpstr>TipoCotizacion</vt:lpstr>
      <vt:lpstr>Moneda</vt:lpstr>
      <vt:lpstr>Venta</vt:lpstr>
      <vt:lpstr>Producto</vt:lpstr>
      <vt:lpstr>Pedido</vt:lpstr>
      <vt:lpstr>EstadoPedido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 franco</dc:creator>
  <cp:lastModifiedBy>jero franco</cp:lastModifiedBy>
  <dcterms:created xsi:type="dcterms:W3CDTF">2023-03-21T22:51:02Z</dcterms:created>
  <dcterms:modified xsi:type="dcterms:W3CDTF">2023-03-22T06:27:53Z</dcterms:modified>
</cp:coreProperties>
</file>