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ansebastian/Code/horse-race-betting/"/>
    </mc:Choice>
  </mc:AlternateContent>
  <xr:revisionPtr revIDLastSave="0" documentId="13_ncr:1_{8D77C1C5-91EA-9C4E-BBAC-F5B7FDDFDABB}" xr6:coauthVersionLast="47" xr6:coauthVersionMax="47" xr10:uidLastSave="{00000000-0000-0000-0000-000000000000}"/>
  <bookViews>
    <workbookView xWindow="4300" yWindow="780" windowWidth="29900" windowHeight="19660" xr2:uid="{00000000-000D-0000-FFFF-FFFF00000000}"/>
  </bookViews>
  <sheets>
    <sheet name="Overall" sheetId="1" r:id="rId1"/>
    <sheet name="Dem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2" i="2"/>
  <c r="L3" i="2"/>
  <c r="L4" i="2"/>
  <c r="L5" i="2"/>
  <c r="L6" i="2"/>
  <c r="L7" i="2"/>
  <c r="L8" i="2"/>
  <c r="L9" i="2"/>
  <c r="L10" i="2"/>
  <c r="L11" i="2"/>
  <c r="L12" i="2"/>
  <c r="L2" i="2"/>
  <c r="J7" i="2"/>
  <c r="J4" i="2"/>
  <c r="J5" i="2"/>
  <c r="J3" i="2"/>
  <c r="J2" i="2"/>
</calcChain>
</file>

<file path=xl/sharedStrings.xml><?xml version="1.0" encoding="utf-8"?>
<sst xmlns="http://schemas.openxmlformats.org/spreadsheetml/2006/main" count="105" uniqueCount="65">
  <si>
    <t>Max Drawdown</t>
  </si>
  <si>
    <t>Sharpe Ratio</t>
  </si>
  <si>
    <t>Benchmark</t>
  </si>
  <si>
    <t>EMA Mean Variance</t>
  </si>
  <si>
    <t>Naive Mean Variance</t>
  </si>
  <si>
    <t>Regression</t>
  </si>
  <si>
    <t>Classification</t>
  </si>
  <si>
    <t>Bet Type</t>
  </si>
  <si>
    <t>Fixed Bet</t>
  </si>
  <si>
    <t>Kelly</t>
  </si>
  <si>
    <t>Target Variable</t>
  </si>
  <si>
    <t>NA</t>
  </si>
  <si>
    <t>Rankings</t>
  </si>
  <si>
    <t>Speed</t>
  </si>
  <si>
    <t>Time</t>
  </si>
  <si>
    <t>Mean Returns (%)</t>
  </si>
  <si>
    <t>Standard Deviation (%)</t>
  </si>
  <si>
    <t>Absolute Returns</t>
  </si>
  <si>
    <t>Performance Statistic</t>
  </si>
  <si>
    <t>ROMANTIC WARRIOR (E486)</t>
  </si>
  <si>
    <t>J McDonald</t>
  </si>
  <si>
    <t>C S Shum</t>
  </si>
  <si>
    <t>-</t>
  </si>
  <si>
    <t>VOYAGE BUBBLE (E436)</t>
  </si>
  <si>
    <t>Z Purton</t>
  </si>
  <si>
    <t>P F Yiu</t>
  </si>
  <si>
    <t>N</t>
  </si>
  <si>
    <t>NIMBLE NIMBUS (E249)</t>
  </si>
  <si>
    <t>A Atzeni</t>
  </si>
  <si>
    <t> 4</t>
  </si>
  <si>
    <t>STRAIGHT ARRON (G435)</t>
  </si>
  <si>
    <t>H Bowman</t>
  </si>
  <si>
    <t>C Fownes</t>
  </si>
  <si>
    <t>FIVE G PATCH (G286)</t>
  </si>
  <si>
    <t>M Chadwick</t>
  </si>
  <si>
    <t>A S Cruz</t>
  </si>
  <si>
    <t>BEAUTY JOY (E058)</t>
  </si>
  <si>
    <t>K C Leung</t>
  </si>
  <si>
    <t>ENCOUNTERED (G236)</t>
  </si>
  <si>
    <t>K Teetan</t>
  </si>
  <si>
    <t>K L Man</t>
  </si>
  <si>
    <t>SENOR TOBA (G103)</t>
  </si>
  <si>
    <t>A Hamelin</t>
  </si>
  <si>
    <t>SWORD POINT (G448)</t>
  </si>
  <si>
    <t>L Hewitson</t>
  </si>
  <si>
    <t>F C Lor</t>
  </si>
  <si>
    <t>CHAMPION DRAGON (G070)</t>
  </si>
  <si>
    <t>A Badel</t>
  </si>
  <si>
    <t>MONEY CATCHER (G171)</t>
  </si>
  <si>
    <t>L Ferraris</t>
  </si>
  <si>
    <t>LBW</t>
  </si>
  <si>
    <t>horse no.</t>
  </si>
  <si>
    <t>horse_name</t>
  </si>
  <si>
    <t>jockey</t>
  </si>
  <si>
    <t>trainer</t>
  </si>
  <si>
    <t>draw</t>
  </si>
  <si>
    <t>finish_time_ms</t>
  </si>
  <si>
    <t>win_odds</t>
  </si>
  <si>
    <t>race_speed</t>
  </si>
  <si>
    <t>proportion_of_additional_weight</t>
  </si>
  <si>
    <t>actual_weight</t>
  </si>
  <si>
    <t>declared_weight</t>
  </si>
  <si>
    <t>finishingA1:M12_position</t>
  </si>
  <si>
    <t>Mean Variance Strategy</t>
  </si>
  <si>
    <t>Machine Learning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</si>
</sst>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10" fontId="6" fillId="0" borderId="1" xfId="2" applyNumberFormat="1" applyFont="1" applyFill="1" applyBorder="1" applyAlignment="1">
      <alignment horizontal="center" vertical="center" wrapText="1"/>
    </xf>
    <xf numFmtId="10" fontId="6" fillId="0" borderId="1" xfId="2" applyNumberFormat="1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Medium4"/>
  <colors>
    <mruColors>
      <color rgb="FF8DB4E2"/>
      <color rgb="FFF9696A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racing.hkjc.com/racing/finishlinephoto/english/finishphoto.asp?path=/racing/common/images/finishphoto/23_24/20240225/20240225R07_P4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139700</xdr:colOff>
      <xdr:row>1</xdr:row>
      <xdr:rowOff>127000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5F4F2F-2FC8-60D7-6E04-ACE6889B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"/>
          <a:ext cx="1397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208" workbookViewId="0">
      <selection activeCell="H21" sqref="H21"/>
    </sheetView>
  </sheetViews>
  <sheetFormatPr baseColWidth="10" defaultRowHeight="16" x14ac:dyDescent="0.2"/>
  <cols>
    <col min="1" max="1" width="25.5" customWidth="1"/>
    <col min="2" max="2" width="13.6640625" style="1" customWidth="1"/>
    <col min="3" max="6" width="12.5" customWidth="1"/>
    <col min="7" max="10" width="13.6640625" customWidth="1"/>
  </cols>
  <sheetData>
    <row r="1" spans="1:10" x14ac:dyDescent="0.2">
      <c r="A1" s="19" t="s">
        <v>63</v>
      </c>
      <c r="B1" s="19"/>
      <c r="C1" s="19"/>
      <c r="D1" s="19"/>
      <c r="E1" s="19"/>
      <c r="F1" s="19"/>
    </row>
    <row r="2" spans="1:10" ht="16" customHeight="1" x14ac:dyDescent="0.2">
      <c r="A2" s="2" t="s">
        <v>18</v>
      </c>
      <c r="B2" s="3" t="s">
        <v>2</v>
      </c>
      <c r="C2" s="15" t="s">
        <v>4</v>
      </c>
      <c r="D2" s="16"/>
      <c r="E2" s="15" t="s">
        <v>3</v>
      </c>
      <c r="F2" s="16"/>
      <c r="G2" s="15" t="s">
        <v>5</v>
      </c>
      <c r="H2" s="16"/>
      <c r="I2" s="17" t="s">
        <v>6</v>
      </c>
      <c r="J2" s="18"/>
    </row>
    <row r="3" spans="1:10" x14ac:dyDescent="0.2">
      <c r="A3" s="2" t="s">
        <v>10</v>
      </c>
      <c r="B3" s="3" t="s">
        <v>11</v>
      </c>
      <c r="C3" s="15" t="s">
        <v>13</v>
      </c>
      <c r="D3" s="16"/>
      <c r="E3" s="15" t="s">
        <v>14</v>
      </c>
      <c r="F3" s="16"/>
      <c r="G3" s="15" t="s">
        <v>13</v>
      </c>
      <c r="H3" s="16"/>
      <c r="I3" s="17" t="s">
        <v>12</v>
      </c>
      <c r="J3" s="18"/>
    </row>
    <row r="4" spans="1:10" x14ac:dyDescent="0.2">
      <c r="A4" s="4" t="s">
        <v>7</v>
      </c>
      <c r="B4" s="3" t="s">
        <v>8</v>
      </c>
      <c r="C4" s="3" t="s">
        <v>8</v>
      </c>
      <c r="D4" s="3" t="s">
        <v>9</v>
      </c>
      <c r="E4" s="3" t="s">
        <v>8</v>
      </c>
      <c r="F4" s="3" t="s">
        <v>9</v>
      </c>
      <c r="G4" s="3" t="s">
        <v>8</v>
      </c>
      <c r="H4" s="3" t="s">
        <v>9</v>
      </c>
      <c r="I4" s="3" t="s">
        <v>8</v>
      </c>
      <c r="J4" s="3" t="s">
        <v>9</v>
      </c>
    </row>
    <row r="5" spans="1:10" x14ac:dyDescent="0.2">
      <c r="A5" s="4" t="s">
        <v>17</v>
      </c>
      <c r="B5" s="8">
        <v>-32375</v>
      </c>
      <c r="C5" s="8">
        <v>15650</v>
      </c>
      <c r="D5" s="8">
        <v>35226.720000000001</v>
      </c>
      <c r="E5" s="8">
        <v>-43470</v>
      </c>
      <c r="F5" s="9">
        <v>5388.03</v>
      </c>
      <c r="G5" s="9">
        <v>41250</v>
      </c>
      <c r="H5" s="8">
        <v>30360.080000000002</v>
      </c>
      <c r="I5" s="9">
        <v>8430</v>
      </c>
      <c r="J5" s="9">
        <v>4914.4799999999996</v>
      </c>
    </row>
    <row r="6" spans="1:10" x14ac:dyDescent="0.2">
      <c r="A6" s="4" t="s">
        <v>15</v>
      </c>
      <c r="B6" s="5">
        <v>-0.1368</v>
      </c>
      <c r="C6" s="5">
        <v>6.5799999999999997E-2</v>
      </c>
      <c r="D6" s="5">
        <v>1.0200000000000001E-2</v>
      </c>
      <c r="E6" s="5">
        <v>-0.18190000000000001</v>
      </c>
      <c r="F6" s="5">
        <v>7.0199999999999999E-2</v>
      </c>
      <c r="G6" s="5">
        <v>4.5699999999999998E-2</v>
      </c>
      <c r="H6" s="5">
        <v>0.16500000000000001</v>
      </c>
      <c r="I6" s="5">
        <v>1.5900000000000001E-2</v>
      </c>
      <c r="J6" s="5">
        <v>4.9699999999999994E-2</v>
      </c>
    </row>
    <row r="7" spans="1:10" x14ac:dyDescent="0.2">
      <c r="A7" s="4" t="s">
        <v>16</v>
      </c>
      <c r="B7" s="7">
        <v>1.3530000000000002</v>
      </c>
      <c r="C7" s="7">
        <v>5.1716999999999995</v>
      </c>
      <c r="D7" s="7">
        <v>4.97</v>
      </c>
      <c r="E7" s="7">
        <v>4.1933999999999996</v>
      </c>
      <c r="F7" s="7">
        <v>4.9774000000000003</v>
      </c>
      <c r="G7" s="7">
        <v>0.42209999999999998</v>
      </c>
      <c r="H7" s="7">
        <v>1.4058999999999999</v>
      </c>
      <c r="I7" s="7">
        <v>0.45390000000000003</v>
      </c>
      <c r="J7" s="7">
        <v>1.2853000000000001</v>
      </c>
    </row>
    <row r="8" spans="1:10" x14ac:dyDescent="0.2">
      <c r="A8" s="4" t="s">
        <v>0</v>
      </c>
      <c r="B8" s="10">
        <v>-32800</v>
      </c>
      <c r="C8" s="11">
        <v>-25190</v>
      </c>
      <c r="D8" s="11">
        <v>-5610.39</v>
      </c>
      <c r="E8" s="11">
        <v>-46020</v>
      </c>
      <c r="F8" s="11">
        <v>-2533.67</v>
      </c>
      <c r="G8" s="10">
        <v>-5010</v>
      </c>
      <c r="H8" s="10">
        <v>2980.16</v>
      </c>
      <c r="I8" s="10">
        <v>-6230</v>
      </c>
      <c r="J8" s="10">
        <v>-2820.93</v>
      </c>
    </row>
    <row r="9" spans="1:10" x14ac:dyDescent="0.2">
      <c r="A9" s="4" t="s">
        <v>1</v>
      </c>
      <c r="B9" s="12">
        <v>-0.1011</v>
      </c>
      <c r="C9" s="13">
        <v>1.2699999999999999E-2</v>
      </c>
      <c r="D9" s="12">
        <v>2.0999999999999999E-3</v>
      </c>
      <c r="E9" s="13">
        <v>-4.3400000000000001E-2</v>
      </c>
      <c r="F9" s="12">
        <v>1.41E-2</v>
      </c>
      <c r="G9" s="12">
        <v>0.1081</v>
      </c>
      <c r="H9" s="12">
        <v>0.1174</v>
      </c>
      <c r="I9" s="12">
        <v>3.5000000000000003E-2</v>
      </c>
      <c r="J9" s="12">
        <v>3.8699999999999998E-2</v>
      </c>
    </row>
    <row r="11" spans="1:10" x14ac:dyDescent="0.2">
      <c r="A11" s="19" t="s">
        <v>64</v>
      </c>
      <c r="B11" s="19"/>
      <c r="C11" s="19"/>
      <c r="D11" s="19"/>
      <c r="E11" s="19"/>
      <c r="F11" s="19"/>
    </row>
    <row r="12" spans="1:10" ht="16" customHeight="1" x14ac:dyDescent="0.2">
      <c r="A12" s="2" t="s">
        <v>64</v>
      </c>
      <c r="B12" s="3" t="s">
        <v>2</v>
      </c>
      <c r="C12" s="15" t="s">
        <v>5</v>
      </c>
      <c r="D12" s="16"/>
      <c r="E12" s="17" t="s">
        <v>6</v>
      </c>
      <c r="F12" s="18"/>
      <c r="G12" s="15" t="s">
        <v>4</v>
      </c>
      <c r="H12" s="16"/>
      <c r="I12" s="15" t="s">
        <v>3</v>
      </c>
      <c r="J12" s="16"/>
    </row>
    <row r="13" spans="1:10" x14ac:dyDescent="0.2">
      <c r="A13" s="2" t="s">
        <v>10</v>
      </c>
      <c r="B13" s="3" t="s">
        <v>11</v>
      </c>
      <c r="C13" s="15" t="s">
        <v>13</v>
      </c>
      <c r="D13" s="16"/>
      <c r="E13" s="17" t="s">
        <v>12</v>
      </c>
      <c r="F13" s="18"/>
      <c r="G13" s="15" t="s">
        <v>13</v>
      </c>
      <c r="H13" s="16"/>
      <c r="I13" s="15" t="s">
        <v>14</v>
      </c>
      <c r="J13" s="16"/>
    </row>
    <row r="14" spans="1:10" x14ac:dyDescent="0.2">
      <c r="A14" s="4" t="s">
        <v>7</v>
      </c>
      <c r="B14" s="3" t="s">
        <v>8</v>
      </c>
      <c r="C14" s="3" t="s">
        <v>8</v>
      </c>
      <c r="D14" s="3" t="s">
        <v>9</v>
      </c>
      <c r="E14" s="3" t="s">
        <v>8</v>
      </c>
      <c r="F14" s="3" t="s">
        <v>9</v>
      </c>
      <c r="G14" s="3" t="s">
        <v>8</v>
      </c>
      <c r="H14" s="3" t="s">
        <v>9</v>
      </c>
      <c r="I14" s="3" t="s">
        <v>8</v>
      </c>
      <c r="J14" s="3" t="s">
        <v>9</v>
      </c>
    </row>
    <row r="15" spans="1:10" x14ac:dyDescent="0.2">
      <c r="A15" s="4" t="s">
        <v>17</v>
      </c>
      <c r="B15" s="11">
        <v>-32375</v>
      </c>
      <c r="C15" s="10">
        <v>41250</v>
      </c>
      <c r="D15" s="11">
        <v>30360.080000000002</v>
      </c>
      <c r="E15" s="10">
        <v>8430</v>
      </c>
      <c r="F15" s="10">
        <v>4914.4799999999996</v>
      </c>
      <c r="G15" s="11">
        <v>15650</v>
      </c>
      <c r="H15" s="11">
        <v>35226.720000000001</v>
      </c>
      <c r="I15" s="11">
        <v>-43470</v>
      </c>
      <c r="J15" s="10">
        <v>5388.03</v>
      </c>
    </row>
    <row r="16" spans="1:10" x14ac:dyDescent="0.2">
      <c r="A16" s="4" t="s">
        <v>15</v>
      </c>
      <c r="B16" s="5">
        <v>-0.1368</v>
      </c>
      <c r="C16" s="5">
        <v>4.5699999999999998E-2</v>
      </c>
      <c r="D16" s="5">
        <v>0.16500000000000001</v>
      </c>
      <c r="E16" s="5">
        <v>1.5900000000000001E-2</v>
      </c>
      <c r="F16" s="5">
        <v>4.9699999999999994E-2</v>
      </c>
      <c r="G16" s="5">
        <v>6.5799999999999997E-2</v>
      </c>
      <c r="H16" s="5">
        <v>1.0200000000000001E-2</v>
      </c>
      <c r="I16" s="5">
        <v>-0.18190000000000001</v>
      </c>
      <c r="J16" s="5">
        <v>7.0199999999999999E-2</v>
      </c>
    </row>
    <row r="17" spans="1:10" x14ac:dyDescent="0.2">
      <c r="A17" s="4" t="s">
        <v>16</v>
      </c>
      <c r="B17" s="5">
        <v>1.3530000000000002</v>
      </c>
      <c r="C17" s="5">
        <v>0.42209999999999998</v>
      </c>
      <c r="D17" s="5">
        <v>1.4058999999999999</v>
      </c>
      <c r="E17" s="5">
        <v>0.45390000000000003</v>
      </c>
      <c r="F17" s="5">
        <v>1.2853000000000001</v>
      </c>
      <c r="G17" s="6">
        <v>5.1716999999999995</v>
      </c>
      <c r="H17" s="6">
        <v>4.97</v>
      </c>
      <c r="I17" s="6">
        <v>4.1933999999999996</v>
      </c>
      <c r="J17" s="6">
        <v>4.9774000000000003</v>
      </c>
    </row>
    <row r="18" spans="1:10" x14ac:dyDescent="0.2">
      <c r="A18" s="4" t="s">
        <v>0</v>
      </c>
      <c r="B18" s="10">
        <v>-32800</v>
      </c>
      <c r="C18" s="10">
        <v>-5010</v>
      </c>
      <c r="D18" s="10">
        <v>2980.16</v>
      </c>
      <c r="E18" s="10">
        <v>-6230</v>
      </c>
      <c r="F18" s="10">
        <v>-2820.93</v>
      </c>
      <c r="G18" s="11">
        <v>-25190</v>
      </c>
      <c r="H18" s="11">
        <v>-5610.39</v>
      </c>
      <c r="I18" s="11">
        <v>-46020</v>
      </c>
      <c r="J18" s="11">
        <v>-2533.67</v>
      </c>
    </row>
    <row r="19" spans="1:10" x14ac:dyDescent="0.2">
      <c r="A19" s="4" t="s">
        <v>1</v>
      </c>
      <c r="B19" s="12">
        <v>-0.1011</v>
      </c>
      <c r="C19" s="12">
        <v>0.1081</v>
      </c>
      <c r="D19" s="12">
        <v>0.1174</v>
      </c>
      <c r="E19" s="12">
        <v>3.5000000000000003E-2</v>
      </c>
      <c r="F19" s="12">
        <v>3.8699999999999998E-2</v>
      </c>
      <c r="G19" s="13">
        <v>1.2699999999999999E-2</v>
      </c>
      <c r="H19" s="12">
        <v>2.0999999999999999E-3</v>
      </c>
      <c r="I19" s="13">
        <v>-4.3400000000000001E-2</v>
      </c>
      <c r="J19" s="12">
        <v>1.41E-2</v>
      </c>
    </row>
  </sheetData>
  <mergeCells count="18">
    <mergeCell ref="I12:J12"/>
    <mergeCell ref="G13:H13"/>
    <mergeCell ref="I13:J13"/>
    <mergeCell ref="A1:F1"/>
    <mergeCell ref="A11:F11"/>
    <mergeCell ref="C12:D12"/>
    <mergeCell ref="E12:F12"/>
    <mergeCell ref="C13:D13"/>
    <mergeCell ref="E13:F13"/>
    <mergeCell ref="G12:H12"/>
    <mergeCell ref="C2:D2"/>
    <mergeCell ref="E2:F2"/>
    <mergeCell ref="G2:H2"/>
    <mergeCell ref="I2:J2"/>
    <mergeCell ref="C3:D3"/>
    <mergeCell ref="E3:F3"/>
    <mergeCell ref="G3:H3"/>
    <mergeCell ref="I3:J3"/>
  </mergeCells>
  <conditionalFormatting sqref="B5:J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J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J7">
    <cfRule type="colorScale" priority="6">
      <colorScale>
        <cfvo type="min"/>
        <cfvo type="percentile" val="50"/>
        <cfvo type="max"/>
        <color rgb="FF63BE7B"/>
        <color rgb="FFFFEB84"/>
        <color rgb="FFF9696A"/>
      </colorScale>
    </cfRule>
  </conditionalFormatting>
  <conditionalFormatting sqref="B8:J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J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J17">
    <cfRule type="colorScale" priority="3">
      <colorScale>
        <cfvo type="min"/>
        <cfvo type="percentile" val="50"/>
        <cfvo type="max"/>
        <color rgb="FF63BE7B"/>
        <color rgb="FFFFEB84"/>
        <color rgb="FFF9696A"/>
      </colorScale>
    </cfRule>
  </conditionalFormatting>
  <conditionalFormatting sqref="B18:J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EE27-FCF7-F74B-A0EB-912D71A82CE3}">
  <dimension ref="A1:M12"/>
  <sheetViews>
    <sheetView workbookViewId="0">
      <selection activeCell="D15" sqref="D15"/>
    </sheetView>
  </sheetViews>
  <sheetFormatPr baseColWidth="10" defaultRowHeight="16" x14ac:dyDescent="0.2"/>
  <cols>
    <col min="1" max="1" width="16" customWidth="1"/>
    <col min="6" max="6" width="12.83203125" bestFit="1" customWidth="1"/>
    <col min="7" max="7" width="14.83203125" bestFit="1" customWidth="1"/>
    <col min="10" max="10" width="15.33203125" customWidth="1"/>
    <col min="13" max="13" width="28.6640625" bestFit="1" customWidth="1"/>
  </cols>
  <sheetData>
    <row r="1" spans="1:13" x14ac:dyDescent="0.2">
      <c r="A1" t="s">
        <v>62</v>
      </c>
      <c r="B1" t="s">
        <v>51</v>
      </c>
      <c r="C1" t="s">
        <v>52</v>
      </c>
      <c r="D1" t="s">
        <v>53</v>
      </c>
      <c r="E1" t="s">
        <v>54</v>
      </c>
      <c r="F1" t="s">
        <v>60</v>
      </c>
      <c r="G1" t="s">
        <v>61</v>
      </c>
      <c r="H1" t="s">
        <v>55</v>
      </c>
      <c r="I1" t="s">
        <v>50</v>
      </c>
      <c r="J1" t="s">
        <v>56</v>
      </c>
      <c r="K1" t="s">
        <v>57</v>
      </c>
      <c r="L1" t="s">
        <v>58</v>
      </c>
      <c r="M1" t="s">
        <v>59</v>
      </c>
    </row>
    <row r="2" spans="1:13" x14ac:dyDescent="0.2">
      <c r="A2">
        <v>1</v>
      </c>
      <c r="B2">
        <v>1</v>
      </c>
      <c r="C2" t="s">
        <v>19</v>
      </c>
      <c r="D2" t="s">
        <v>20</v>
      </c>
      <c r="E2" t="s">
        <v>21</v>
      </c>
      <c r="F2">
        <v>126</v>
      </c>
      <c r="G2">
        <v>1173</v>
      </c>
      <c r="H2">
        <v>11</v>
      </c>
      <c r="I2" t="s">
        <v>22</v>
      </c>
      <c r="J2">
        <f>2*60*1000+310</f>
        <v>120310</v>
      </c>
      <c r="K2">
        <v>1.6</v>
      </c>
      <c r="L2">
        <f>2000/J2*1000</f>
        <v>16.623722051367299</v>
      </c>
      <c r="M2">
        <f>(G2-F2)/F2</f>
        <v>8.3095238095238102</v>
      </c>
    </row>
    <row r="3" spans="1:13" x14ac:dyDescent="0.2">
      <c r="A3">
        <v>2</v>
      </c>
      <c r="B3">
        <v>2</v>
      </c>
      <c r="C3" t="s">
        <v>23</v>
      </c>
      <c r="D3" t="s">
        <v>24</v>
      </c>
      <c r="E3" t="s">
        <v>25</v>
      </c>
      <c r="F3">
        <v>126</v>
      </c>
      <c r="G3">
        <v>1224</v>
      </c>
      <c r="H3">
        <v>7</v>
      </c>
      <c r="I3" t="s">
        <v>26</v>
      </c>
      <c r="J3">
        <f>2*60*1000+360</f>
        <v>120360</v>
      </c>
      <c r="K3">
        <v>4</v>
      </c>
      <c r="L3">
        <f t="shared" ref="L3:L12" si="0">2000/J3*1000</f>
        <v>16.616816218012627</v>
      </c>
      <c r="M3">
        <f t="shared" ref="M3:M12" si="1">(G3-F3)/F3</f>
        <v>8.7142857142857135</v>
      </c>
    </row>
    <row r="4" spans="1:13" x14ac:dyDescent="0.2">
      <c r="A4">
        <v>3</v>
      </c>
      <c r="B4">
        <v>8</v>
      </c>
      <c r="C4" t="s">
        <v>27</v>
      </c>
      <c r="D4" t="s">
        <v>28</v>
      </c>
      <c r="E4" t="s">
        <v>25</v>
      </c>
      <c r="F4">
        <v>126</v>
      </c>
      <c r="G4">
        <v>1161</v>
      </c>
      <c r="H4">
        <v>1</v>
      </c>
      <c r="I4">
        <v>37989</v>
      </c>
      <c r="J4">
        <f>2*60000+840</f>
        <v>120840</v>
      </c>
      <c r="K4">
        <v>24</v>
      </c>
      <c r="L4">
        <f t="shared" si="0"/>
        <v>16.550810989738498</v>
      </c>
      <c r="M4">
        <f t="shared" si="1"/>
        <v>8.2142857142857135</v>
      </c>
    </row>
    <row r="5" spans="1:13" x14ac:dyDescent="0.2">
      <c r="A5" s="14" t="s">
        <v>29</v>
      </c>
      <c r="B5">
        <v>3</v>
      </c>
      <c r="C5" t="s">
        <v>30</v>
      </c>
      <c r="D5" t="s">
        <v>31</v>
      </c>
      <c r="E5" t="s">
        <v>32</v>
      </c>
      <c r="F5">
        <v>126</v>
      </c>
      <c r="G5">
        <v>1130</v>
      </c>
      <c r="H5">
        <v>6</v>
      </c>
      <c r="I5">
        <v>4</v>
      </c>
      <c r="J5">
        <f>2*60000+950</f>
        <v>120950</v>
      </c>
      <c r="K5">
        <v>6.8</v>
      </c>
      <c r="L5">
        <f t="shared" si="0"/>
        <v>16.53575857792476</v>
      </c>
      <c r="M5">
        <f t="shared" si="1"/>
        <v>7.9682539682539684</v>
      </c>
    </row>
    <row r="6" spans="1:13" x14ac:dyDescent="0.2">
      <c r="A6">
        <v>5</v>
      </c>
      <c r="B6">
        <v>10</v>
      </c>
      <c r="C6" t="s">
        <v>33</v>
      </c>
      <c r="D6" t="s">
        <v>34</v>
      </c>
      <c r="E6" t="s">
        <v>35</v>
      </c>
      <c r="F6">
        <v>126</v>
      </c>
      <c r="G6">
        <v>1021</v>
      </c>
      <c r="H6">
        <v>3</v>
      </c>
      <c r="I6">
        <v>37990</v>
      </c>
      <c r="J6">
        <v>120970</v>
      </c>
      <c r="K6">
        <v>35</v>
      </c>
      <c r="L6">
        <f t="shared" si="0"/>
        <v>16.53302471687195</v>
      </c>
      <c r="M6">
        <f t="shared" si="1"/>
        <v>7.1031746031746028</v>
      </c>
    </row>
    <row r="7" spans="1:13" x14ac:dyDescent="0.2">
      <c r="A7">
        <v>6</v>
      </c>
      <c r="B7">
        <v>4</v>
      </c>
      <c r="C7" t="s">
        <v>36</v>
      </c>
      <c r="D7" t="s">
        <v>37</v>
      </c>
      <c r="E7" t="s">
        <v>35</v>
      </c>
      <c r="F7">
        <v>126</v>
      </c>
      <c r="G7">
        <v>1042</v>
      </c>
      <c r="H7">
        <v>9</v>
      </c>
      <c r="I7">
        <v>37990</v>
      </c>
      <c r="J7">
        <f>2*60000+1000</f>
        <v>121000</v>
      </c>
      <c r="K7">
        <v>27</v>
      </c>
      <c r="L7">
        <f t="shared" si="0"/>
        <v>16.528925619834713</v>
      </c>
      <c r="M7">
        <f t="shared" si="1"/>
        <v>7.2698412698412698</v>
      </c>
    </row>
    <row r="8" spans="1:13" x14ac:dyDescent="0.2">
      <c r="A8">
        <v>7</v>
      </c>
      <c r="B8">
        <v>6</v>
      </c>
      <c r="C8" t="s">
        <v>38</v>
      </c>
      <c r="D8" t="s">
        <v>39</v>
      </c>
      <c r="E8" t="s">
        <v>40</v>
      </c>
      <c r="F8">
        <v>126</v>
      </c>
      <c r="G8">
        <v>1146</v>
      </c>
      <c r="H8">
        <v>2</v>
      </c>
      <c r="I8">
        <v>37261</v>
      </c>
      <c r="J8">
        <v>121200</v>
      </c>
      <c r="K8">
        <v>16</v>
      </c>
      <c r="L8">
        <f t="shared" si="0"/>
        <v>16.5016501650165</v>
      </c>
      <c r="M8">
        <f t="shared" si="1"/>
        <v>8.0952380952380949</v>
      </c>
    </row>
    <row r="9" spans="1:13" x14ac:dyDescent="0.2">
      <c r="A9">
        <v>8</v>
      </c>
      <c r="B9">
        <v>9</v>
      </c>
      <c r="C9" t="s">
        <v>41</v>
      </c>
      <c r="D9" t="s">
        <v>42</v>
      </c>
      <c r="E9" t="s">
        <v>32</v>
      </c>
      <c r="F9">
        <v>126</v>
      </c>
      <c r="G9">
        <v>1151</v>
      </c>
      <c r="H9">
        <v>4</v>
      </c>
      <c r="I9">
        <v>37263</v>
      </c>
      <c r="J9">
        <v>121490</v>
      </c>
      <c r="K9">
        <v>80</v>
      </c>
      <c r="L9">
        <f t="shared" si="0"/>
        <v>16.462260268334845</v>
      </c>
      <c r="M9">
        <f t="shared" si="1"/>
        <v>8.1349206349206344</v>
      </c>
    </row>
    <row r="10" spans="1:13" x14ac:dyDescent="0.2">
      <c r="A10">
        <v>9</v>
      </c>
      <c r="B10">
        <v>5</v>
      </c>
      <c r="C10" t="s">
        <v>43</v>
      </c>
      <c r="D10" t="s">
        <v>44</v>
      </c>
      <c r="E10" t="s">
        <v>45</v>
      </c>
      <c r="F10">
        <v>126</v>
      </c>
      <c r="G10">
        <v>1135</v>
      </c>
      <c r="H10">
        <v>5</v>
      </c>
      <c r="I10">
        <v>11</v>
      </c>
      <c r="J10">
        <v>122070</v>
      </c>
      <c r="K10">
        <v>75</v>
      </c>
      <c r="L10">
        <f t="shared" si="0"/>
        <v>16.384041943147373</v>
      </c>
      <c r="M10">
        <f t="shared" si="1"/>
        <v>8.0079365079365079</v>
      </c>
    </row>
    <row r="11" spans="1:13" x14ac:dyDescent="0.2">
      <c r="A11">
        <v>10</v>
      </c>
      <c r="B11">
        <v>11</v>
      </c>
      <c r="C11" t="s">
        <v>46</v>
      </c>
      <c r="D11" t="s">
        <v>47</v>
      </c>
      <c r="E11" t="s">
        <v>35</v>
      </c>
      <c r="F11">
        <v>126</v>
      </c>
      <c r="G11">
        <v>1136</v>
      </c>
      <c r="H11">
        <v>8</v>
      </c>
      <c r="I11">
        <v>38059</v>
      </c>
      <c r="J11">
        <v>122500</v>
      </c>
      <c r="K11">
        <v>78</v>
      </c>
      <c r="L11">
        <f t="shared" si="0"/>
        <v>16.326530612244898</v>
      </c>
      <c r="M11">
        <f t="shared" si="1"/>
        <v>8.0158730158730158</v>
      </c>
    </row>
    <row r="12" spans="1:13" x14ac:dyDescent="0.2">
      <c r="A12">
        <v>11</v>
      </c>
      <c r="B12">
        <v>7</v>
      </c>
      <c r="C12" t="s">
        <v>48</v>
      </c>
      <c r="D12" t="s">
        <v>49</v>
      </c>
      <c r="E12" t="s">
        <v>45</v>
      </c>
      <c r="F12">
        <v>126</v>
      </c>
      <c r="G12">
        <v>1141</v>
      </c>
      <c r="H12">
        <v>10</v>
      </c>
      <c r="I12">
        <v>19</v>
      </c>
      <c r="J12">
        <v>123350</v>
      </c>
      <c r="K12">
        <v>108</v>
      </c>
      <c r="L12">
        <f t="shared" si="0"/>
        <v>16.214025131738953</v>
      </c>
      <c r="M12">
        <f t="shared" si="1"/>
        <v>8.0555555555555554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SEBASTIAN</cp:lastModifiedBy>
  <dcterms:modified xsi:type="dcterms:W3CDTF">2024-04-01T07:02:07Z</dcterms:modified>
</cp:coreProperties>
</file>