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uanj\GitHub\PhD\J4\data\master_data\"/>
    </mc:Choice>
  </mc:AlternateContent>
  <xr:revisionPtr revIDLastSave="0" documentId="13_ncr:1_{8C2F22AA-FA65-4009-AF8A-0E25CDA1CEC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alcs" sheetId="2" r:id="rId1"/>
    <sheet name="Consolidated" sheetId="3" r:id="rId2"/>
  </sheets>
  <definedNames>
    <definedName name="_xlnm._FilterDatabase" localSheetId="1" hidden="1">Consolidated!$A$1:$N$25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M7" i="2"/>
  <c r="M8" i="2"/>
  <c r="M9" i="2"/>
  <c r="M13" i="2"/>
  <c r="M14" i="2"/>
  <c r="M23" i="2"/>
  <c r="M24" i="2"/>
  <c r="M25" i="2"/>
  <c r="M26" i="2"/>
  <c r="M4" i="2"/>
  <c r="O6" i="2"/>
  <c r="J6" i="2" s="1"/>
  <c r="J7" i="2"/>
  <c r="J8" i="2"/>
  <c r="J9" i="2"/>
  <c r="J13" i="2"/>
  <c r="J14" i="2"/>
  <c r="J23" i="2"/>
  <c r="J24" i="2"/>
  <c r="J25" i="2"/>
  <c r="J26" i="2"/>
  <c r="J4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4" i="2"/>
  <c r="I5" i="2"/>
  <c r="I6" i="2"/>
  <c r="I7" i="2"/>
  <c r="I8" i="2"/>
  <c r="I9" i="2"/>
  <c r="I10" i="2"/>
  <c r="I11" i="2"/>
  <c r="I12" i="2"/>
  <c r="L6" i="2"/>
  <c r="L7" i="2"/>
  <c r="L8" i="2"/>
  <c r="L9" i="2"/>
  <c r="L13" i="2"/>
  <c r="L14" i="2"/>
  <c r="L23" i="2"/>
  <c r="L24" i="2"/>
  <c r="L25" i="2"/>
  <c r="L26" i="2"/>
  <c r="L4" i="2"/>
</calcChain>
</file>

<file path=xl/sharedStrings.xml><?xml version="1.0" encoding="utf-8"?>
<sst xmlns="http://schemas.openxmlformats.org/spreadsheetml/2006/main" count="308" uniqueCount="75">
  <si>
    <t>ARC</t>
  </si>
  <si>
    <t>ARGO5</t>
  </si>
  <si>
    <t>ARGO6</t>
  </si>
  <si>
    <t>AVV1</t>
  </si>
  <si>
    <t>AVV2</t>
  </si>
  <si>
    <t>VF5</t>
  </si>
  <si>
    <t>VF6</t>
  </si>
  <si>
    <t>AMV1</t>
  </si>
  <si>
    <t>AMV3</t>
  </si>
  <si>
    <t>AMV4</t>
  </si>
  <si>
    <t>HCV7</t>
  </si>
  <si>
    <t>HCV8</t>
  </si>
  <si>
    <t>KKV7</t>
  </si>
  <si>
    <t>KKV8</t>
  </si>
  <si>
    <t>Fuel capacity</t>
  </si>
  <si>
    <t>EH</t>
  </si>
  <si>
    <t>HOB_BG</t>
  </si>
  <si>
    <t>HOB_EL</t>
  </si>
  <si>
    <t>HOB_FO</t>
  </si>
  <si>
    <t>HOB_GO</t>
  </si>
  <si>
    <t>HOB_NG</t>
  </si>
  <si>
    <t>HOB_WP</t>
  </si>
  <si>
    <t>HOB_WW</t>
  </si>
  <si>
    <t>HP</t>
  </si>
  <si>
    <t>Name</t>
  </si>
  <si>
    <t>Heating capacity</t>
  </si>
  <si>
    <t>Electric capacity</t>
  </si>
  <si>
    <t>-</t>
  </si>
  <si>
    <t>CHP type</t>
  </si>
  <si>
    <t>BP</t>
  </si>
  <si>
    <t>EX</t>
  </si>
  <si>
    <t>Source</t>
  </si>
  <si>
    <t>Fuel</t>
  </si>
  <si>
    <t>wood pellets</t>
  </si>
  <si>
    <t>coal</t>
  </si>
  <si>
    <t>wood chips</t>
  </si>
  <si>
    <t>municipal waste</t>
  </si>
  <si>
    <t>natural gas</t>
  </si>
  <si>
    <t>biogas</t>
  </si>
  <si>
    <t>electricity</t>
  </si>
  <si>
    <t>fuel oil</t>
  </si>
  <si>
    <t>gas oil</t>
  </si>
  <si>
    <t>wood waste</t>
  </si>
  <si>
    <t>excess heat</t>
  </si>
  <si>
    <t>C_b</t>
  </si>
  <si>
    <t>C_v</t>
  </si>
  <si>
    <t>EPC</t>
  </si>
  <si>
    <t>Ommen 2014</t>
  </si>
  <si>
    <t>EPC (calc)</t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</si>
  <si>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alibri"/>
        <family val="2"/>
      </rPr>
      <t xml:space="preserve"> total</t>
    </r>
  </si>
  <si>
    <t>Ommen (calc)</t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</si>
  <si>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alibri"/>
        <family val="2"/>
      </rPr>
      <t xml:space="preserve"> elec</t>
    </r>
  </si>
  <si>
    <t>Ommen 2016
(VPH for AMV4)</t>
  </si>
  <si>
    <t>VO&amp;M</t>
  </si>
  <si>
    <t>ramping</t>
  </si>
  <si>
    <t>HOP</t>
  </si>
  <si>
    <t>CC (BP)</t>
  </si>
  <si>
    <t>3.4 (variable)</t>
  </si>
  <si>
    <t>Cb</t>
  </si>
  <si>
    <t>Cv</t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</si>
  <si>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alibri"/>
        <family val="2"/>
      </rPr>
      <t xml:space="preserve"> cond</t>
    </r>
  </si>
  <si>
    <t>VO&amp;M (fuel)</t>
  </si>
  <si>
    <t>VO&amp;M (elec)</t>
  </si>
  <si>
    <t>NF</t>
  </si>
  <si>
    <t>3.4*</t>
  </si>
  <si>
    <t>Ramping rate</t>
  </si>
  <si>
    <t>VO&amp;M (choose one)</t>
  </si>
  <si>
    <t>total</t>
  </si>
  <si>
    <t>condensing</t>
  </si>
  <si>
    <t>Capacity</t>
  </si>
  <si>
    <t>Technology type</t>
  </si>
  <si>
    <t>HO</t>
  </si>
  <si>
    <t>Efficiency</t>
  </si>
  <si>
    <t>Heat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</si>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</sst>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1"/>
      <color theme="1"/>
      <name val="Calibri"/>
      <family val="1"/>
      <charset val="2"/>
    </font>
    <font>
      <b/>
      <sz val="11"/>
      <color theme="1"/>
      <name val="Calibri"/>
      <family val="1"/>
      <charset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/>
    <xf numFmtId="164" fontId="0" fillId="2" borderId="0" xfId="0" applyNumberFormat="1" applyFill="1"/>
    <xf numFmtId="2" fontId="0" fillId="2" borderId="0" xfId="0" applyNumberFormat="1" applyFill="1"/>
    <xf numFmtId="0" fontId="0" fillId="2" borderId="0" xfId="0" applyFill="1" applyAlignment="1">
      <alignment horizontal="left"/>
    </xf>
    <xf numFmtId="1" fontId="0" fillId="2" borderId="0" xfId="0" applyNumberFormat="1" applyFill="1" applyAlignment="1">
      <alignment horizontal="right" vertical="center"/>
    </xf>
    <xf numFmtId="0" fontId="0" fillId="2" borderId="0" xfId="0" applyFill="1"/>
    <xf numFmtId="164" fontId="0" fillId="2" borderId="0" xfId="0" applyNumberFormat="1" applyFill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left"/>
    </xf>
    <xf numFmtId="1" fontId="0" fillId="3" borderId="0" xfId="0" applyNumberFormat="1" applyFill="1" applyAlignment="1">
      <alignment horizontal="right" vertical="center"/>
    </xf>
    <xf numFmtId="164" fontId="0" fillId="3" borderId="0" xfId="0" applyNumberFormat="1" applyFill="1" applyAlignment="1">
      <alignment horizontal="right"/>
    </xf>
    <xf numFmtId="164" fontId="0" fillId="3" borderId="0" xfId="0" applyNumberFormat="1" applyFill="1"/>
    <xf numFmtId="2" fontId="0" fillId="3" borderId="0" xfId="0" applyNumberFormat="1" applyFill="1"/>
    <xf numFmtId="0" fontId="0" fillId="4" borderId="0" xfId="0" applyFill="1" applyAlignment="1">
      <alignment horizontal="left"/>
    </xf>
    <xf numFmtId="1" fontId="0" fillId="4" borderId="0" xfId="0" applyNumberFormat="1" applyFill="1" applyAlignment="1">
      <alignment horizontal="right" vertical="center"/>
    </xf>
    <xf numFmtId="0" fontId="0" fillId="4" borderId="0" xfId="0" applyFill="1"/>
    <xf numFmtId="164" fontId="0" fillId="4" borderId="0" xfId="0" applyNumberFormat="1" applyFill="1" applyAlignment="1">
      <alignment horizontal="right"/>
    </xf>
    <xf numFmtId="2" fontId="0" fillId="4" borderId="0" xfId="0" applyNumberFormat="1" applyFill="1"/>
    <xf numFmtId="164" fontId="0" fillId="4" borderId="0" xfId="0" applyNumberFormat="1" applyFill="1"/>
    <xf numFmtId="0" fontId="0" fillId="5" borderId="0" xfId="0" applyFill="1" applyAlignment="1">
      <alignment horizontal="left"/>
    </xf>
    <xf numFmtId="1" fontId="0" fillId="5" borderId="0" xfId="0" applyNumberFormat="1" applyFill="1" applyAlignment="1">
      <alignment horizontal="right" vertical="center"/>
    </xf>
    <xf numFmtId="0" fontId="0" fillId="5" borderId="0" xfId="0" applyFill="1"/>
    <xf numFmtId="164" fontId="0" fillId="5" borderId="0" xfId="0" applyNumberFormat="1" applyFill="1" applyAlignment="1">
      <alignment horizontal="right"/>
    </xf>
    <xf numFmtId="2" fontId="0" fillId="5" borderId="0" xfId="0" applyNumberFormat="1" applyFill="1"/>
    <xf numFmtId="164" fontId="0" fillId="5" borderId="0" xfId="0" applyNumberFormat="1" applyFill="1"/>
    <xf numFmtId="0" fontId="0" fillId="6" borderId="0" xfId="0" applyFill="1" applyAlignment="1">
      <alignment horizontal="left"/>
    </xf>
    <xf numFmtId="1" fontId="0" fillId="6" borderId="0" xfId="0" applyNumberFormat="1" applyFill="1" applyAlignment="1">
      <alignment horizontal="right" vertical="center"/>
    </xf>
    <xf numFmtId="0" fontId="0" fillId="6" borderId="0" xfId="0" applyFill="1"/>
    <xf numFmtId="164" fontId="0" fillId="6" borderId="0" xfId="0" applyNumberFormat="1" applyFill="1" applyAlignment="1">
      <alignment horizontal="right"/>
    </xf>
    <xf numFmtId="2" fontId="0" fillId="6" borderId="0" xfId="0" applyNumberFormat="1" applyFill="1"/>
    <xf numFmtId="164" fontId="0" fillId="6" borderId="0" xfId="0" applyNumberFormat="1" applyFill="1"/>
    <xf numFmtId="164" fontId="0" fillId="2" borderId="1" xfId="0" applyNumberFormat="1" applyFill="1" applyBorder="1"/>
    <xf numFmtId="0" fontId="0" fillId="2" borderId="2" xfId="0" applyFill="1" applyBorder="1"/>
    <xf numFmtId="2" fontId="0" fillId="2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2" fontId="0" fillId="4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0" fontId="0" fillId="5" borderId="0" xfId="0" applyFill="1" applyAlignment="1">
      <alignment horizontal="right"/>
    </xf>
    <xf numFmtId="2" fontId="0" fillId="5" borderId="0" xfId="0" applyNumberFormat="1" applyFill="1" applyAlignment="1">
      <alignment horizontal="right"/>
    </xf>
    <xf numFmtId="0" fontId="1" fillId="6" borderId="0" xfId="0" applyFont="1" applyFill="1" applyAlignment="1">
      <alignment horizontal="right"/>
    </xf>
    <xf numFmtId="0" fontId="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A247-B0F2-4A22-9308-C85B73F5A388}">
  <dimension ref="A1:AC2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6" sqref="B36"/>
    </sheetView>
  </sheetViews>
  <sheetFormatPr defaultRowHeight="15"/>
  <cols>
    <col min="1" max="5" width="15.7109375" customWidth="1"/>
    <col min="6" max="6" width="20.7109375" customWidth="1"/>
    <col min="7" max="7" width="5.7109375" customWidth="1"/>
    <col min="8" max="10" width="15.7109375" customWidth="1"/>
    <col min="11" max="11" width="5.7109375" customWidth="1"/>
    <col min="12" max="15" width="20.7109375" customWidth="1"/>
    <col min="16" max="16" width="12.5703125" bestFit="1" customWidth="1"/>
    <col min="17" max="17" width="6.85546875" bestFit="1" customWidth="1"/>
    <col min="18" max="18" width="8.28515625" bestFit="1" customWidth="1"/>
    <col min="21" max="21" width="12.42578125" bestFit="1" customWidth="1"/>
    <col min="22" max="22" width="12.28515625" bestFit="1" customWidth="1"/>
    <col min="27" max="27" width="39.7109375" bestFit="1" customWidth="1"/>
    <col min="28" max="28" width="12.28515625" bestFit="1" customWidth="1"/>
  </cols>
  <sheetData>
    <row r="1" spans="1:29" ht="30">
      <c r="A1" s="1" t="s">
        <v>31</v>
      </c>
      <c r="B1" s="11" t="s">
        <v>46</v>
      </c>
      <c r="C1" s="11" t="s">
        <v>46</v>
      </c>
      <c r="D1" s="11" t="s">
        <v>46</v>
      </c>
      <c r="E1" s="11" t="s">
        <v>46</v>
      </c>
      <c r="F1" s="12" t="s">
        <v>52</v>
      </c>
      <c r="G1" s="11"/>
      <c r="H1" s="11" t="s">
        <v>47</v>
      </c>
      <c r="I1" s="11" t="s">
        <v>48</v>
      </c>
      <c r="J1" s="11" t="s">
        <v>50</v>
      </c>
      <c r="K1" s="11"/>
      <c r="L1" s="11" t="s">
        <v>48</v>
      </c>
      <c r="M1" s="11" t="s">
        <v>48</v>
      </c>
      <c r="N1" s="12" t="s">
        <v>52</v>
      </c>
      <c r="O1" s="12" t="s">
        <v>52</v>
      </c>
      <c r="P1" s="50" t="s">
        <v>55</v>
      </c>
      <c r="Q1" s="50"/>
      <c r="R1" s="50"/>
      <c r="S1" s="51" t="s">
        <v>29</v>
      </c>
      <c r="T1" s="51"/>
      <c r="U1" s="51"/>
      <c r="V1" s="51"/>
      <c r="W1" s="51"/>
      <c r="X1" s="51" t="s">
        <v>30</v>
      </c>
      <c r="Y1" s="51"/>
      <c r="Z1" s="51"/>
      <c r="AA1" s="51"/>
      <c r="AB1" s="51"/>
      <c r="AC1" s="51"/>
    </row>
    <row r="2" spans="1:29">
      <c r="A2" s="1" t="s">
        <v>24</v>
      </c>
      <c r="B2" t="s">
        <v>32</v>
      </c>
      <c r="C2" t="s">
        <v>14</v>
      </c>
      <c r="D2" t="s">
        <v>25</v>
      </c>
      <c r="E2" t="s">
        <v>26</v>
      </c>
      <c r="F2" t="s">
        <v>28</v>
      </c>
      <c r="H2" t="s">
        <v>45</v>
      </c>
      <c r="I2" t="s">
        <v>44</v>
      </c>
      <c r="J2" t="s">
        <v>44</v>
      </c>
      <c r="L2" s="4" t="s">
        <v>49</v>
      </c>
      <c r="M2" s="4" t="s">
        <v>51</v>
      </c>
      <c r="N2" s="4" t="s">
        <v>49</v>
      </c>
      <c r="O2" s="4" t="s">
        <v>51</v>
      </c>
      <c r="P2" s="4" t="s">
        <v>49</v>
      </c>
      <c r="Q2" s="4" t="s">
        <v>53</v>
      </c>
      <c r="R2" s="4" t="s">
        <v>54</v>
      </c>
      <c r="S2" s="4" t="s">
        <v>49</v>
      </c>
      <c r="T2" s="4" t="s">
        <v>58</v>
      </c>
      <c r="U2" s="4" t="s">
        <v>62</v>
      </c>
      <c r="V2" s="4" t="s">
        <v>61</v>
      </c>
      <c r="W2" s="4" t="s">
        <v>54</v>
      </c>
      <c r="X2" s="4" t="s">
        <v>60</v>
      </c>
      <c r="Y2" s="4" t="s">
        <v>58</v>
      </c>
      <c r="Z2" s="4" t="s">
        <v>59</v>
      </c>
      <c r="AA2" s="4" t="s">
        <v>62</v>
      </c>
      <c r="AB2" s="4" t="s">
        <v>61</v>
      </c>
      <c r="AC2" s="4" t="s">
        <v>54</v>
      </c>
    </row>
    <row r="3" spans="1:29">
      <c r="A3" s="1"/>
    </row>
    <row r="4" spans="1:29" s="9" customFormat="1">
      <c r="A4" s="7" t="s">
        <v>7</v>
      </c>
      <c r="B4" s="8" t="s">
        <v>33</v>
      </c>
      <c r="C4" s="8">
        <v>362</v>
      </c>
      <c r="D4" s="8">
        <v>251</v>
      </c>
      <c r="E4" s="8">
        <v>64</v>
      </c>
      <c r="F4" s="9" t="s">
        <v>29</v>
      </c>
      <c r="I4" s="10">
        <f t="shared" ref="I4:I26" si="0">IF(F4="BP",E4/D4,IF(F4="EX",E4/D4-H4,"-"))</f>
        <v>0.2549800796812749</v>
      </c>
      <c r="J4" s="10">
        <f>O4/(N4-O4)</f>
        <v>0.27777777777777779</v>
      </c>
      <c r="L4" s="6">
        <f>(E4+D4)/C4</f>
        <v>0.87016574585635365</v>
      </c>
      <c r="M4" s="6">
        <f>E4/C4</f>
        <v>0.17679558011049723</v>
      </c>
      <c r="N4" s="6">
        <v>0.92</v>
      </c>
      <c r="O4" s="6">
        <v>0.2</v>
      </c>
      <c r="S4" s="6">
        <v>0.92</v>
      </c>
      <c r="T4" s="5">
        <v>0.27777777777777779</v>
      </c>
      <c r="U4" s="5">
        <v>1.97787325548</v>
      </c>
      <c r="V4" s="9">
        <v>0.606122448979592</v>
      </c>
      <c r="W4" s="9">
        <v>0.25</v>
      </c>
      <c r="X4" s="6"/>
    </row>
    <row r="5" spans="1:29" s="13" customFormat="1">
      <c r="A5" s="14" t="s">
        <v>8</v>
      </c>
      <c r="B5" s="15" t="s">
        <v>34</v>
      </c>
      <c r="C5" s="15">
        <v>595</v>
      </c>
      <c r="D5" s="15">
        <v>332</v>
      </c>
      <c r="E5" s="15">
        <v>250</v>
      </c>
      <c r="F5" s="13" t="s">
        <v>30</v>
      </c>
      <c r="H5" s="13">
        <v>0.11</v>
      </c>
      <c r="I5" s="16">
        <f t="shared" si="0"/>
        <v>0.64301204819277114</v>
      </c>
      <c r="J5" s="16"/>
      <c r="K5" s="17"/>
      <c r="N5" s="18">
        <v>0.89</v>
      </c>
      <c r="O5" s="18">
        <v>0.34</v>
      </c>
      <c r="S5" s="18"/>
      <c r="T5" s="17"/>
      <c r="U5" s="17"/>
      <c r="X5" s="18">
        <v>0.34</v>
      </c>
      <c r="Y5" s="17">
        <v>0.64301204819277114</v>
      </c>
      <c r="Z5" s="17">
        <v>0.11</v>
      </c>
      <c r="AA5" s="13">
        <v>3.2792084584214498</v>
      </c>
      <c r="AB5" s="13" t="s">
        <v>63</v>
      </c>
      <c r="AC5" s="13">
        <v>0.25</v>
      </c>
    </row>
    <row r="6" spans="1:29" s="9" customFormat="1">
      <c r="A6" s="7" t="s">
        <v>9</v>
      </c>
      <c r="B6" s="8" t="s">
        <v>35</v>
      </c>
      <c r="C6" s="8">
        <v>500</v>
      </c>
      <c r="D6" s="8">
        <v>400</v>
      </c>
      <c r="E6" s="8">
        <v>150</v>
      </c>
      <c r="F6" s="9" t="s">
        <v>29</v>
      </c>
      <c r="I6" s="10">
        <f t="shared" si="0"/>
        <v>0.375</v>
      </c>
      <c r="J6" s="10">
        <f t="shared" ref="J6:J26" si="1">O6/(N6-O6)</f>
        <v>0.36144578313253017</v>
      </c>
      <c r="L6" s="6">
        <f>(E6+D6)/C6</f>
        <v>1.1000000000000001</v>
      </c>
      <c r="M6" s="6">
        <f t="shared" ref="M6:M26" si="2">E6/C6</f>
        <v>0.3</v>
      </c>
      <c r="N6" s="6">
        <v>1.1299999999999999</v>
      </c>
      <c r="O6" s="6">
        <f>E6/C6</f>
        <v>0.3</v>
      </c>
      <c r="S6" s="6">
        <v>1.1299999999999999</v>
      </c>
      <c r="T6" s="5">
        <v>0.36144578313253017</v>
      </c>
      <c r="U6" s="5">
        <v>4.8915145027999998</v>
      </c>
      <c r="V6" s="9">
        <v>1.38238453276047</v>
      </c>
      <c r="W6" s="9">
        <v>0.25</v>
      </c>
      <c r="X6" s="6"/>
      <c r="Z6" s="5"/>
    </row>
    <row r="7" spans="1:29" s="9" customFormat="1">
      <c r="A7" s="7" t="s">
        <v>0</v>
      </c>
      <c r="B7" s="8" t="s">
        <v>36</v>
      </c>
      <c r="C7" s="8">
        <v>224</v>
      </c>
      <c r="D7" s="8">
        <v>190</v>
      </c>
      <c r="E7" s="8">
        <v>62</v>
      </c>
      <c r="F7" s="9" t="s">
        <v>29</v>
      </c>
      <c r="I7" s="10">
        <f t="shared" si="0"/>
        <v>0.32631578947368423</v>
      </c>
      <c r="J7" s="10">
        <f t="shared" si="1"/>
        <v>0.26923076923076922</v>
      </c>
      <c r="L7" s="6">
        <f>(E7+D7)/C7</f>
        <v>1.125</v>
      </c>
      <c r="M7" s="6">
        <f t="shared" si="2"/>
        <v>0.2767857142857143</v>
      </c>
      <c r="N7" s="6">
        <v>0.99</v>
      </c>
      <c r="O7" s="6">
        <v>0.21</v>
      </c>
      <c r="S7" s="6">
        <v>0.99</v>
      </c>
      <c r="T7" s="5">
        <v>0.26923076923076922</v>
      </c>
      <c r="U7" s="5">
        <v>29.008807747039999</v>
      </c>
      <c r="V7" s="9">
        <v>6.16756176154672</v>
      </c>
      <c r="W7" s="9">
        <v>0.25</v>
      </c>
      <c r="X7" s="6"/>
      <c r="Z7" s="5"/>
    </row>
    <row r="8" spans="1:29" s="9" customFormat="1">
      <c r="A8" s="7" t="s">
        <v>1</v>
      </c>
      <c r="B8" s="8" t="s">
        <v>36</v>
      </c>
      <c r="C8" s="8">
        <v>65.099999999999994</v>
      </c>
      <c r="D8" s="8">
        <v>45</v>
      </c>
      <c r="E8" s="8">
        <v>13.7</v>
      </c>
      <c r="F8" s="9" t="s">
        <v>29</v>
      </c>
      <c r="I8" s="10">
        <f t="shared" si="0"/>
        <v>0.30444444444444441</v>
      </c>
      <c r="J8" s="10">
        <f t="shared" si="1"/>
        <v>0.26984126984126988</v>
      </c>
      <c r="L8" s="6">
        <f>(E8+D8)/C8</f>
        <v>0.90168970814132121</v>
      </c>
      <c r="M8" s="6">
        <f t="shared" si="2"/>
        <v>0.21044546850998463</v>
      </c>
      <c r="N8" s="6">
        <v>0.8</v>
      </c>
      <c r="O8" s="6">
        <v>0.17</v>
      </c>
      <c r="S8" s="6">
        <v>0.8</v>
      </c>
      <c r="T8" s="5">
        <v>0.26984126984126988</v>
      </c>
      <c r="U8" s="5">
        <v>26.882062311039999</v>
      </c>
      <c r="V8" s="9">
        <v>6.2526315789473701</v>
      </c>
      <c r="W8" s="9">
        <v>0.25</v>
      </c>
      <c r="X8" s="6"/>
      <c r="Z8" s="5"/>
    </row>
    <row r="9" spans="1:29" s="9" customFormat="1">
      <c r="A9" s="7" t="s">
        <v>2</v>
      </c>
      <c r="B9" s="8" t="s">
        <v>36</v>
      </c>
      <c r="C9" s="8">
        <v>73</v>
      </c>
      <c r="D9" s="8">
        <v>51.8</v>
      </c>
      <c r="E9" s="8">
        <v>19.399999999999999</v>
      </c>
      <c r="F9" s="9" t="s">
        <v>29</v>
      </c>
      <c r="I9" s="10">
        <f t="shared" si="0"/>
        <v>0.37451737451737449</v>
      </c>
      <c r="J9" s="10">
        <f t="shared" si="1"/>
        <v>0.2857142857142857</v>
      </c>
      <c r="L9" s="6">
        <f>(E9+D9)/C9</f>
        <v>0.97534246575342454</v>
      </c>
      <c r="M9" s="6">
        <f t="shared" si="2"/>
        <v>0.26575342465753421</v>
      </c>
      <c r="N9" s="6">
        <v>0.99</v>
      </c>
      <c r="O9" s="6">
        <v>0.22</v>
      </c>
      <c r="S9" s="6">
        <v>0.99</v>
      </c>
      <c r="T9" s="5">
        <v>0.2857142857142857</v>
      </c>
      <c r="U9" s="5">
        <v>26.882062311039999</v>
      </c>
      <c r="V9" s="9">
        <v>6.2526315789473701</v>
      </c>
      <c r="W9" s="9">
        <v>0.25</v>
      </c>
      <c r="X9" s="6"/>
      <c r="Z9" s="5"/>
    </row>
    <row r="10" spans="1:29" s="13" customFormat="1">
      <c r="A10" s="14" t="s">
        <v>3</v>
      </c>
      <c r="B10" s="15" t="s">
        <v>33</v>
      </c>
      <c r="C10" s="15">
        <v>624</v>
      </c>
      <c r="D10" s="15">
        <v>353.5</v>
      </c>
      <c r="E10" s="15">
        <v>257.60000000000002</v>
      </c>
      <c r="F10" s="13" t="s">
        <v>30</v>
      </c>
      <c r="H10" s="13">
        <v>0.11600000000000001</v>
      </c>
      <c r="I10" s="16">
        <f t="shared" si="0"/>
        <v>0.61271287128712881</v>
      </c>
      <c r="J10" s="16"/>
      <c r="K10" s="17"/>
      <c r="L10" s="18"/>
      <c r="N10" s="18">
        <v>0.89</v>
      </c>
      <c r="O10" s="18">
        <v>0.34</v>
      </c>
      <c r="S10" s="18"/>
      <c r="T10" s="17"/>
      <c r="U10" s="17"/>
      <c r="X10" s="18">
        <v>0.34</v>
      </c>
      <c r="Y10" s="17">
        <v>0.61271287128712881</v>
      </c>
      <c r="Z10" s="17">
        <v>0.11600000000000001</v>
      </c>
      <c r="AA10" s="13">
        <v>1.1697099898000001</v>
      </c>
      <c r="AB10" s="13">
        <v>0.54232008592910896</v>
      </c>
      <c r="AC10" s="13">
        <v>0.25</v>
      </c>
    </row>
    <row r="11" spans="1:29" s="13" customFormat="1">
      <c r="A11" s="14" t="s">
        <v>4</v>
      </c>
      <c r="B11" s="15" t="s">
        <v>33</v>
      </c>
      <c r="C11" s="15">
        <v>1168</v>
      </c>
      <c r="D11" s="15">
        <v>583</v>
      </c>
      <c r="E11" s="15">
        <v>548</v>
      </c>
      <c r="F11" s="13" t="s">
        <v>30</v>
      </c>
      <c r="H11" s="13">
        <v>0.14599999999999999</v>
      </c>
      <c r="I11" s="16">
        <f t="shared" si="0"/>
        <v>0.79396569468267575</v>
      </c>
      <c r="J11" s="16"/>
      <c r="K11" s="17"/>
      <c r="L11" s="18"/>
      <c r="N11" s="18">
        <v>0.92</v>
      </c>
      <c r="O11" s="18">
        <v>0.36</v>
      </c>
      <c r="S11" s="18"/>
      <c r="T11" s="17"/>
      <c r="X11" s="18">
        <v>0.36</v>
      </c>
      <c r="Y11" s="17">
        <v>0.79396569468267575</v>
      </c>
      <c r="Z11" s="17">
        <v>0.14599999999999999</v>
      </c>
      <c r="AA11" s="13">
        <v>1.1697099898000001</v>
      </c>
      <c r="AB11" s="13">
        <v>0.54232008592910896</v>
      </c>
      <c r="AC11" s="13">
        <v>0.25</v>
      </c>
    </row>
    <row r="12" spans="1:29" s="21" customFormat="1">
      <c r="A12" s="19" t="s">
        <v>15</v>
      </c>
      <c r="B12" s="20" t="s">
        <v>43</v>
      </c>
      <c r="C12" s="20">
        <v>8.1</v>
      </c>
      <c r="D12" s="20">
        <v>8.1</v>
      </c>
      <c r="E12" s="20" t="s">
        <v>27</v>
      </c>
      <c r="F12" s="20" t="s">
        <v>27</v>
      </c>
      <c r="G12" s="20"/>
      <c r="I12" s="22" t="str">
        <f t="shared" si="0"/>
        <v>-</v>
      </c>
      <c r="J12" s="22"/>
      <c r="L12" s="23"/>
      <c r="N12" s="23"/>
      <c r="O12" s="23"/>
      <c r="P12" s="21">
        <v>1</v>
      </c>
      <c r="Q12" s="21">
        <v>1E-3</v>
      </c>
      <c r="R12" s="21">
        <v>1</v>
      </c>
      <c r="S12" s="23"/>
      <c r="T12" s="24"/>
      <c r="U12" s="24"/>
      <c r="X12" s="23"/>
    </row>
    <row r="13" spans="1:29" s="9" customFormat="1">
      <c r="A13" s="7" t="s">
        <v>10</v>
      </c>
      <c r="B13" s="8" t="s">
        <v>37</v>
      </c>
      <c r="C13" s="8">
        <v>200</v>
      </c>
      <c r="D13" s="8">
        <v>284.7</v>
      </c>
      <c r="E13" s="8">
        <v>44.2</v>
      </c>
      <c r="F13" s="9" t="s">
        <v>29</v>
      </c>
      <c r="I13" s="10">
        <f t="shared" si="0"/>
        <v>0.15525114155251143</v>
      </c>
      <c r="J13" s="10">
        <f t="shared" si="1"/>
        <v>0.41269841269841273</v>
      </c>
      <c r="L13" s="6">
        <f>(E13+D13)/C13</f>
        <v>1.6444999999999999</v>
      </c>
      <c r="M13" s="6">
        <f t="shared" si="2"/>
        <v>0.221</v>
      </c>
      <c r="N13" s="6">
        <v>0.89</v>
      </c>
      <c r="O13" s="6">
        <v>0.26</v>
      </c>
      <c r="S13" s="6">
        <v>0.89</v>
      </c>
      <c r="T13" s="5">
        <v>0.41269841269841273</v>
      </c>
      <c r="U13" s="37">
        <v>3.2792084584214498</v>
      </c>
      <c r="V13" s="38" t="s">
        <v>63</v>
      </c>
      <c r="W13" s="9">
        <v>0.25</v>
      </c>
      <c r="X13" s="6"/>
    </row>
    <row r="14" spans="1:29" s="9" customFormat="1">
      <c r="A14" s="7" t="s">
        <v>11</v>
      </c>
      <c r="B14" s="8" t="s">
        <v>37</v>
      </c>
      <c r="C14" s="8">
        <v>121</v>
      </c>
      <c r="D14" s="8">
        <v>92.5</v>
      </c>
      <c r="E14" s="8">
        <v>21</v>
      </c>
      <c r="F14" s="9" t="s">
        <v>56</v>
      </c>
      <c r="I14" s="10" t="str">
        <f t="shared" si="0"/>
        <v>-</v>
      </c>
      <c r="J14" s="10">
        <f t="shared" si="1"/>
        <v>0.28985507246376818</v>
      </c>
      <c r="L14" s="6">
        <f>(E14+D14)/C14</f>
        <v>0.93801652892561982</v>
      </c>
      <c r="M14" s="6">
        <f t="shared" si="2"/>
        <v>0.17355371900826447</v>
      </c>
      <c r="N14" s="6">
        <v>0.89</v>
      </c>
      <c r="O14" s="6">
        <v>0.2</v>
      </c>
      <c r="S14" s="6">
        <v>0.89</v>
      </c>
      <c r="T14" s="5">
        <v>0.28985507246376818</v>
      </c>
      <c r="U14" s="5">
        <v>4.7851772309999996</v>
      </c>
      <c r="V14" s="9" t="s">
        <v>63</v>
      </c>
      <c r="W14" s="9">
        <v>1</v>
      </c>
      <c r="X14" s="6"/>
    </row>
    <row r="15" spans="1:29" s="27" customFormat="1">
      <c r="A15" s="25" t="s">
        <v>16</v>
      </c>
      <c r="B15" s="26" t="s">
        <v>38</v>
      </c>
      <c r="C15" s="26">
        <v>13.3</v>
      </c>
      <c r="D15" s="26">
        <v>12</v>
      </c>
      <c r="E15" s="26" t="s">
        <v>27</v>
      </c>
      <c r="F15" s="26" t="s">
        <v>27</v>
      </c>
      <c r="G15" s="26"/>
      <c r="I15" s="28" t="str">
        <f t="shared" si="0"/>
        <v>-</v>
      </c>
      <c r="J15" s="28"/>
      <c r="L15" s="29"/>
      <c r="N15" s="29"/>
      <c r="O15" s="29"/>
      <c r="P15" s="27">
        <v>1.03</v>
      </c>
      <c r="Q15" s="30">
        <v>1.1697099898000001</v>
      </c>
      <c r="R15" s="27">
        <v>1</v>
      </c>
      <c r="S15" s="29"/>
      <c r="T15" s="30"/>
      <c r="U15" s="30"/>
      <c r="X15" s="29"/>
    </row>
    <row r="16" spans="1:29" s="27" customFormat="1">
      <c r="A16" s="25" t="s">
        <v>17</v>
      </c>
      <c r="B16" s="26" t="s">
        <v>39</v>
      </c>
      <c r="C16" s="26">
        <v>120.2</v>
      </c>
      <c r="D16" s="26">
        <v>120.2</v>
      </c>
      <c r="E16" s="26" t="s">
        <v>27</v>
      </c>
      <c r="F16" s="26" t="s">
        <v>27</v>
      </c>
      <c r="G16" s="26"/>
      <c r="I16" s="28" t="str">
        <f t="shared" si="0"/>
        <v>-</v>
      </c>
      <c r="J16" s="28"/>
      <c r="L16" s="29"/>
      <c r="N16" s="29"/>
      <c r="O16" s="29"/>
      <c r="P16" s="29">
        <v>0.99</v>
      </c>
      <c r="Q16" s="30">
        <v>0.95703544620000003</v>
      </c>
      <c r="R16" s="27">
        <v>1</v>
      </c>
      <c r="S16" s="29"/>
      <c r="T16" s="30"/>
      <c r="U16" s="30"/>
      <c r="X16" s="29"/>
    </row>
    <row r="17" spans="1:24" s="27" customFormat="1">
      <c r="A17" s="25" t="s">
        <v>18</v>
      </c>
      <c r="B17" s="26" t="s">
        <v>40</v>
      </c>
      <c r="C17" s="26">
        <v>19.5</v>
      </c>
      <c r="D17" s="26">
        <v>18</v>
      </c>
      <c r="E17" s="26" t="s">
        <v>27</v>
      </c>
      <c r="F17" s="26" t="s">
        <v>27</v>
      </c>
      <c r="G17" s="26"/>
      <c r="I17" s="28" t="str">
        <f t="shared" si="0"/>
        <v>-</v>
      </c>
      <c r="J17" s="28"/>
      <c r="L17" s="29"/>
      <c r="N17" s="29"/>
      <c r="O17" s="29"/>
      <c r="P17" s="27">
        <v>1.03</v>
      </c>
      <c r="Q17" s="30">
        <v>1.1697099898000001</v>
      </c>
      <c r="R17" s="27">
        <v>1</v>
      </c>
      <c r="S17" s="29"/>
      <c r="T17" s="30"/>
      <c r="U17" s="30"/>
      <c r="X17" s="29"/>
    </row>
    <row r="18" spans="1:24" s="27" customFormat="1">
      <c r="A18" s="25" t="s">
        <v>19</v>
      </c>
      <c r="B18" s="26" t="s">
        <v>41</v>
      </c>
      <c r="C18" s="26">
        <v>850.66300000000012</v>
      </c>
      <c r="D18" s="26">
        <v>799.53000000000009</v>
      </c>
      <c r="E18" s="26" t="s">
        <v>27</v>
      </c>
      <c r="F18" s="26" t="s">
        <v>27</v>
      </c>
      <c r="G18" s="26"/>
      <c r="I18" s="28" t="str">
        <f t="shared" si="0"/>
        <v>-</v>
      </c>
      <c r="J18" s="28"/>
      <c r="L18" s="29"/>
      <c r="N18" s="29"/>
      <c r="O18" s="29"/>
      <c r="P18" s="27">
        <v>1.03</v>
      </c>
      <c r="Q18" s="30">
        <v>1.1697099898000001</v>
      </c>
      <c r="R18" s="27">
        <v>1</v>
      </c>
      <c r="S18" s="29"/>
      <c r="T18" s="30"/>
      <c r="U18" s="30"/>
      <c r="X18" s="29"/>
    </row>
    <row r="19" spans="1:24" s="27" customFormat="1">
      <c r="A19" s="25" t="s">
        <v>20</v>
      </c>
      <c r="B19" s="26" t="s">
        <v>37</v>
      </c>
      <c r="C19" s="26">
        <v>1153.7299999999998</v>
      </c>
      <c r="D19" s="26">
        <v>1076.0699999999997</v>
      </c>
      <c r="E19" s="26" t="s">
        <v>27</v>
      </c>
      <c r="F19" s="26" t="s">
        <v>27</v>
      </c>
      <c r="G19" s="26"/>
      <c r="I19" s="28" t="str">
        <f t="shared" si="0"/>
        <v>-</v>
      </c>
      <c r="J19" s="28"/>
      <c r="L19" s="29"/>
      <c r="N19" s="29"/>
      <c r="O19" s="29"/>
      <c r="P19" s="27">
        <v>1.03</v>
      </c>
      <c r="Q19" s="30">
        <v>1.1697099898000001</v>
      </c>
      <c r="R19" s="27">
        <v>1</v>
      </c>
      <c r="S19" s="29"/>
      <c r="T19" s="30"/>
      <c r="U19" s="30"/>
      <c r="X19" s="29"/>
    </row>
    <row r="20" spans="1:24" s="27" customFormat="1">
      <c r="A20" s="25" t="s">
        <v>21</v>
      </c>
      <c r="B20" s="26" t="s">
        <v>33</v>
      </c>
      <c r="C20" s="26">
        <v>33</v>
      </c>
      <c r="D20" s="26">
        <v>33</v>
      </c>
      <c r="E20" s="26" t="s">
        <v>27</v>
      </c>
      <c r="F20" s="26" t="s">
        <v>27</v>
      </c>
      <c r="G20" s="26"/>
      <c r="I20" s="28" t="str">
        <f t="shared" si="0"/>
        <v>-</v>
      </c>
      <c r="J20" s="28"/>
      <c r="L20" s="29"/>
      <c r="N20" s="29"/>
      <c r="O20" s="29"/>
      <c r="P20" s="27">
        <v>1.01</v>
      </c>
      <c r="Q20" s="30">
        <v>2.0842105272800002</v>
      </c>
      <c r="R20" s="27">
        <v>1</v>
      </c>
      <c r="S20" s="29"/>
      <c r="T20" s="30"/>
      <c r="U20" s="30"/>
      <c r="X20" s="29"/>
    </row>
    <row r="21" spans="1:24" s="27" customFormat="1">
      <c r="A21" s="25" t="s">
        <v>22</v>
      </c>
      <c r="B21" s="26" t="s">
        <v>42</v>
      </c>
      <c r="C21" s="26">
        <v>14</v>
      </c>
      <c r="D21" s="26">
        <v>6.66</v>
      </c>
      <c r="E21" s="26" t="s">
        <v>27</v>
      </c>
      <c r="F21" s="26" t="s">
        <v>27</v>
      </c>
      <c r="G21" s="26"/>
      <c r="I21" s="28" t="str">
        <f t="shared" si="0"/>
        <v>-</v>
      </c>
      <c r="J21" s="28"/>
      <c r="L21" s="29"/>
      <c r="N21" s="29"/>
      <c r="O21" s="29"/>
      <c r="P21" s="27">
        <v>1.01</v>
      </c>
      <c r="Q21" s="30">
        <v>2.0842105272800002</v>
      </c>
      <c r="R21" s="27">
        <v>1</v>
      </c>
      <c r="S21" s="29"/>
      <c r="T21" s="30"/>
      <c r="U21" s="30"/>
      <c r="X21" s="29"/>
    </row>
    <row r="22" spans="1:24" s="33" customFormat="1">
      <c r="A22" s="31" t="s">
        <v>23</v>
      </c>
      <c r="B22" s="32" t="s">
        <v>39</v>
      </c>
      <c r="C22" s="32">
        <v>7.33</v>
      </c>
      <c r="D22" s="32">
        <v>25.2</v>
      </c>
      <c r="E22" s="32" t="s">
        <v>27</v>
      </c>
      <c r="F22" s="32" t="s">
        <v>27</v>
      </c>
      <c r="G22" s="32"/>
      <c r="I22" s="34" t="str">
        <f t="shared" si="0"/>
        <v>-</v>
      </c>
      <c r="J22" s="34"/>
      <c r="L22" s="35"/>
      <c r="N22" s="35"/>
      <c r="O22" s="35"/>
      <c r="P22" s="33" t="s">
        <v>57</v>
      </c>
      <c r="Q22" s="36">
        <v>2.33</v>
      </c>
      <c r="R22" s="33">
        <v>1</v>
      </c>
      <c r="S22" s="35"/>
      <c r="T22" s="36"/>
      <c r="U22" s="36"/>
      <c r="X22" s="35"/>
    </row>
    <row r="23" spans="1:24" s="9" customFormat="1">
      <c r="A23" s="7" t="s">
        <v>12</v>
      </c>
      <c r="B23" s="8" t="s">
        <v>35</v>
      </c>
      <c r="C23" s="8">
        <v>46.5</v>
      </c>
      <c r="D23" s="8">
        <v>41.8</v>
      </c>
      <c r="E23" s="8">
        <v>11</v>
      </c>
      <c r="F23" s="9" t="s">
        <v>29</v>
      </c>
      <c r="I23" s="10">
        <f t="shared" si="0"/>
        <v>0.26315789473684215</v>
      </c>
      <c r="J23" s="10">
        <f t="shared" si="1"/>
        <v>0.25</v>
      </c>
      <c r="L23" s="6">
        <f>(E23+D23)/C23</f>
        <v>1.1354838709677419</v>
      </c>
      <c r="M23" s="6">
        <f t="shared" si="2"/>
        <v>0.23655913978494625</v>
      </c>
      <c r="N23" s="6">
        <v>0.9</v>
      </c>
      <c r="O23" s="6">
        <v>0.18</v>
      </c>
      <c r="S23" s="6">
        <v>0.9</v>
      </c>
      <c r="T23" s="5">
        <v>0.25</v>
      </c>
      <c r="U23" s="5">
        <v>4.7745435038200004</v>
      </c>
      <c r="V23" s="9">
        <v>1.4142857142857099</v>
      </c>
      <c r="W23" s="9">
        <v>0.25</v>
      </c>
      <c r="X23" s="6"/>
    </row>
    <row r="24" spans="1:24" s="9" customFormat="1">
      <c r="A24" s="7" t="s">
        <v>13</v>
      </c>
      <c r="B24" s="8" t="s">
        <v>35</v>
      </c>
      <c r="C24" s="8">
        <v>56.2</v>
      </c>
      <c r="D24" s="8">
        <v>53</v>
      </c>
      <c r="E24" s="8">
        <v>15</v>
      </c>
      <c r="F24" s="9" t="s">
        <v>29</v>
      </c>
      <c r="I24" s="10">
        <f t="shared" si="0"/>
        <v>0.28301886792452829</v>
      </c>
      <c r="J24" s="10">
        <f t="shared" si="1"/>
        <v>0.38461538461538458</v>
      </c>
      <c r="L24" s="6">
        <f>(E24+D24)/C24</f>
        <v>1.2099644128113878</v>
      </c>
      <c r="M24" s="6">
        <f t="shared" si="2"/>
        <v>0.2669039145907473</v>
      </c>
      <c r="N24" s="6">
        <v>0.9</v>
      </c>
      <c r="O24" s="6">
        <v>0.25</v>
      </c>
      <c r="S24" s="6">
        <v>0.9</v>
      </c>
      <c r="T24" s="5">
        <v>0.38461538461538458</v>
      </c>
      <c r="U24" s="5">
        <v>4.7745435038200004</v>
      </c>
      <c r="V24" s="9">
        <v>1.4142857142857099</v>
      </c>
      <c r="W24" s="9">
        <v>0.25</v>
      </c>
      <c r="X24" s="6"/>
    </row>
    <row r="25" spans="1:24" s="9" customFormat="1">
      <c r="A25" s="7" t="s">
        <v>5</v>
      </c>
      <c r="B25" s="8" t="s">
        <v>36</v>
      </c>
      <c r="C25" s="8">
        <v>84.71</v>
      </c>
      <c r="D25" s="8">
        <v>69</v>
      </c>
      <c r="E25" s="8">
        <v>17</v>
      </c>
      <c r="F25" s="9" t="s">
        <v>29</v>
      </c>
      <c r="I25" s="10">
        <f t="shared" si="0"/>
        <v>0.24637681159420291</v>
      </c>
      <c r="J25" s="10">
        <f t="shared" si="1"/>
        <v>0.13793103448275862</v>
      </c>
      <c r="L25" s="6">
        <f>(E25+D25)/C25</f>
        <v>1.0152284263959392</v>
      </c>
      <c r="M25" s="6">
        <f t="shared" si="2"/>
        <v>0.20068468893873215</v>
      </c>
      <c r="N25" s="6">
        <v>0.99</v>
      </c>
      <c r="O25" s="6">
        <v>0.12</v>
      </c>
      <c r="S25" s="6">
        <v>0.99</v>
      </c>
      <c r="T25" s="5">
        <v>0.13793103448275862</v>
      </c>
      <c r="U25" s="5">
        <v>26.882062311039999</v>
      </c>
      <c r="V25" s="9">
        <v>6.2526315789473701</v>
      </c>
      <c r="W25" s="9">
        <v>0.25</v>
      </c>
      <c r="X25" s="6"/>
    </row>
    <row r="26" spans="1:24" s="9" customFormat="1">
      <c r="A26" s="7" t="s">
        <v>6</v>
      </c>
      <c r="B26" s="8" t="s">
        <v>36</v>
      </c>
      <c r="C26" s="8">
        <v>111.76</v>
      </c>
      <c r="D26" s="8">
        <v>73</v>
      </c>
      <c r="E26" s="8">
        <v>22</v>
      </c>
      <c r="F26" s="9" t="s">
        <v>29</v>
      </c>
      <c r="I26" s="10">
        <f t="shared" si="0"/>
        <v>0.30136986301369861</v>
      </c>
      <c r="J26" s="10">
        <f t="shared" si="1"/>
        <v>0.22222222222222221</v>
      </c>
      <c r="L26" s="6">
        <f>(E26+D26)/C26</f>
        <v>0.85003579098067283</v>
      </c>
      <c r="M26" s="6">
        <f t="shared" si="2"/>
        <v>0.19685039370078738</v>
      </c>
      <c r="N26" s="6">
        <v>0.99</v>
      </c>
      <c r="O26" s="6">
        <v>0.18</v>
      </c>
      <c r="S26" s="6">
        <v>0.99</v>
      </c>
      <c r="T26" s="5">
        <v>0.22222222222222221</v>
      </c>
      <c r="U26" s="5">
        <v>26.882062311039999</v>
      </c>
      <c r="V26" s="9">
        <v>6.2526315789473701</v>
      </c>
      <c r="W26" s="9">
        <v>0.25</v>
      </c>
      <c r="X26" s="6"/>
    </row>
    <row r="27" spans="1:24">
      <c r="C27" s="2"/>
      <c r="D27" s="2"/>
      <c r="E27" s="3"/>
    </row>
  </sheetData>
  <mergeCells count="3">
    <mergeCell ref="P1:R1"/>
    <mergeCell ref="S1:W1"/>
    <mergeCell ref="X1:A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3CF9-2965-4B95-9559-E197A66189CF}">
  <dimension ref="A1:N30"/>
  <sheetViews>
    <sheetView tabSelected="1" workbookViewId="0">
      <selection activeCell="F22" sqref="F22"/>
    </sheetView>
  </sheetViews>
  <sheetFormatPr defaultRowHeight="15"/>
  <cols>
    <col min="1" max="14" width="15.7109375" customWidth="1"/>
  </cols>
  <sheetData>
    <row r="1" spans="1:14" ht="15" customHeight="1">
      <c r="A1" s="52" t="s">
        <v>24</v>
      </c>
      <c r="B1" s="52" t="s">
        <v>32</v>
      </c>
      <c r="C1" s="52" t="s">
        <v>69</v>
      </c>
      <c r="D1" s="52"/>
      <c r="E1" s="52"/>
      <c r="F1" s="52" t="s">
        <v>70</v>
      </c>
      <c r="G1" s="52" t="s">
        <v>72</v>
      </c>
      <c r="H1" s="52"/>
      <c r="I1" s="54" t="s">
        <v>58</v>
      </c>
      <c r="J1" s="52" t="s">
        <v>59</v>
      </c>
      <c r="K1" s="52" t="s">
        <v>65</v>
      </c>
      <c r="L1" s="56" t="s">
        <v>66</v>
      </c>
      <c r="M1" s="56"/>
      <c r="N1" s="56"/>
    </row>
    <row r="2" spans="1:14" ht="15.75" thickBot="1">
      <c r="A2" s="53"/>
      <c r="B2" s="53"/>
      <c r="C2" s="47" t="s">
        <v>32</v>
      </c>
      <c r="D2" s="47" t="s">
        <v>73</v>
      </c>
      <c r="E2" s="47" t="s">
        <v>74</v>
      </c>
      <c r="F2" s="53"/>
      <c r="G2" s="48" t="s">
        <v>67</v>
      </c>
      <c r="H2" s="49" t="s">
        <v>68</v>
      </c>
      <c r="I2" s="55"/>
      <c r="J2" s="53"/>
      <c r="K2" s="53"/>
      <c r="L2" s="47" t="s">
        <v>32</v>
      </c>
      <c r="M2" s="47" t="s">
        <v>73</v>
      </c>
      <c r="N2" s="47" t="s">
        <v>74</v>
      </c>
    </row>
    <row r="3" spans="1:14">
      <c r="A3" s="14" t="s">
        <v>8</v>
      </c>
      <c r="B3" s="15" t="s">
        <v>34</v>
      </c>
      <c r="C3" s="15">
        <v>595</v>
      </c>
      <c r="D3" s="15">
        <v>332</v>
      </c>
      <c r="E3" s="15">
        <v>250</v>
      </c>
      <c r="F3" s="41" t="s">
        <v>30</v>
      </c>
      <c r="G3" s="40" t="s">
        <v>27</v>
      </c>
      <c r="H3" s="40">
        <v>0.34</v>
      </c>
      <c r="I3" s="17">
        <v>0.64301204819277114</v>
      </c>
      <c r="J3" s="17">
        <v>0.11</v>
      </c>
      <c r="K3" s="13">
        <v>0.25</v>
      </c>
      <c r="L3" s="40" t="s">
        <v>63</v>
      </c>
      <c r="M3" s="40" t="s">
        <v>27</v>
      </c>
      <c r="N3" s="18">
        <v>3.2792084584214498</v>
      </c>
    </row>
    <row r="4" spans="1:14">
      <c r="A4" s="14" t="s">
        <v>3</v>
      </c>
      <c r="B4" s="15" t="s">
        <v>33</v>
      </c>
      <c r="C4" s="15">
        <v>624</v>
      </c>
      <c r="D4" s="15">
        <v>353.5</v>
      </c>
      <c r="E4" s="15">
        <v>257.60000000000002</v>
      </c>
      <c r="F4" s="41" t="s">
        <v>30</v>
      </c>
      <c r="G4" s="41" t="s">
        <v>27</v>
      </c>
      <c r="H4" s="40">
        <v>0.34</v>
      </c>
      <c r="I4" s="17">
        <v>0.61271287128712881</v>
      </c>
      <c r="J4" s="17">
        <v>0.11600000000000001</v>
      </c>
      <c r="K4" s="13">
        <v>0.25</v>
      </c>
      <c r="L4" s="18">
        <v>0.54232008592910896</v>
      </c>
      <c r="M4" s="41" t="s">
        <v>27</v>
      </c>
      <c r="N4" s="18">
        <v>1.1697099898000001</v>
      </c>
    </row>
    <row r="5" spans="1:14">
      <c r="A5" s="14" t="s">
        <v>4</v>
      </c>
      <c r="B5" s="15" t="s">
        <v>33</v>
      </c>
      <c r="C5" s="15">
        <v>1168</v>
      </c>
      <c r="D5" s="15">
        <v>583</v>
      </c>
      <c r="E5" s="15">
        <v>548</v>
      </c>
      <c r="F5" s="41" t="s">
        <v>30</v>
      </c>
      <c r="G5" s="41" t="s">
        <v>27</v>
      </c>
      <c r="H5" s="40">
        <v>0.36</v>
      </c>
      <c r="I5" s="17">
        <v>0.79396569468267575</v>
      </c>
      <c r="J5" s="17">
        <v>0.14599999999999999</v>
      </c>
      <c r="K5" s="13">
        <v>0.25</v>
      </c>
      <c r="L5" s="18">
        <v>0.54232008592910896</v>
      </c>
      <c r="M5" s="41" t="s">
        <v>27</v>
      </c>
      <c r="N5" s="18">
        <v>1.1697099898000001</v>
      </c>
    </row>
    <row r="6" spans="1:14">
      <c r="A6" s="7" t="s">
        <v>7</v>
      </c>
      <c r="B6" s="8" t="s">
        <v>33</v>
      </c>
      <c r="C6" s="8">
        <v>362</v>
      </c>
      <c r="D6" s="8">
        <v>251</v>
      </c>
      <c r="E6" s="8">
        <v>64</v>
      </c>
      <c r="F6" s="43" t="s">
        <v>29</v>
      </c>
      <c r="G6" s="39">
        <v>0.92</v>
      </c>
      <c r="H6" s="39" t="s">
        <v>27</v>
      </c>
      <c r="I6" s="5">
        <v>0.27777777777777779</v>
      </c>
      <c r="J6" s="39" t="s">
        <v>27</v>
      </c>
      <c r="K6" s="6">
        <v>0.25</v>
      </c>
      <c r="L6" s="6">
        <v>0.606122448979592</v>
      </c>
      <c r="M6" s="39" t="s">
        <v>27</v>
      </c>
      <c r="N6" s="6">
        <v>1.97787325548</v>
      </c>
    </row>
    <row r="7" spans="1:14">
      <c r="A7" s="7" t="s">
        <v>9</v>
      </c>
      <c r="B7" s="8" t="s">
        <v>35</v>
      </c>
      <c r="C7" s="8">
        <v>500</v>
      </c>
      <c r="D7" s="8">
        <v>400</v>
      </c>
      <c r="E7" s="8">
        <v>150</v>
      </c>
      <c r="F7" s="43" t="s">
        <v>29</v>
      </c>
      <c r="G7" s="39">
        <v>1.1299999999999999</v>
      </c>
      <c r="H7" s="39" t="s">
        <v>27</v>
      </c>
      <c r="I7" s="5">
        <v>0.36144578313253017</v>
      </c>
      <c r="J7" s="39" t="s">
        <v>27</v>
      </c>
      <c r="K7" s="6">
        <v>0.25</v>
      </c>
      <c r="L7" s="6">
        <v>1.38238453276047</v>
      </c>
      <c r="M7" s="39" t="s">
        <v>27</v>
      </c>
      <c r="N7" s="6">
        <v>4.8915145027999998</v>
      </c>
    </row>
    <row r="8" spans="1:14">
      <c r="A8" s="7" t="s">
        <v>0</v>
      </c>
      <c r="B8" s="8" t="s">
        <v>36</v>
      </c>
      <c r="C8" s="8">
        <v>224</v>
      </c>
      <c r="D8" s="8">
        <v>190</v>
      </c>
      <c r="E8" s="8">
        <v>62</v>
      </c>
      <c r="F8" s="43" t="s">
        <v>29</v>
      </c>
      <c r="G8" s="39">
        <v>0.99</v>
      </c>
      <c r="H8" s="39" t="s">
        <v>27</v>
      </c>
      <c r="I8" s="5">
        <v>0.26923076923076922</v>
      </c>
      <c r="J8" s="39" t="s">
        <v>27</v>
      </c>
      <c r="K8" s="6">
        <v>0.25</v>
      </c>
      <c r="L8" s="6">
        <v>6.16756176154672</v>
      </c>
      <c r="M8" s="39" t="s">
        <v>27</v>
      </c>
      <c r="N8" s="6">
        <v>29.008807747039999</v>
      </c>
    </row>
    <row r="9" spans="1:14">
      <c r="A9" s="7" t="s">
        <v>1</v>
      </c>
      <c r="B9" s="8" t="s">
        <v>36</v>
      </c>
      <c r="C9" s="8">
        <v>65.099999999999994</v>
      </c>
      <c r="D9" s="8">
        <v>45</v>
      </c>
      <c r="E9" s="8">
        <v>13.7</v>
      </c>
      <c r="F9" s="43" t="s">
        <v>29</v>
      </c>
      <c r="G9" s="39">
        <v>0.8</v>
      </c>
      <c r="H9" s="39" t="s">
        <v>27</v>
      </c>
      <c r="I9" s="5">
        <v>0.26984126984126988</v>
      </c>
      <c r="J9" s="39" t="s">
        <v>27</v>
      </c>
      <c r="K9" s="6">
        <v>0.25</v>
      </c>
      <c r="L9" s="6">
        <v>6.2526315789473701</v>
      </c>
      <c r="M9" s="39" t="s">
        <v>27</v>
      </c>
      <c r="N9" s="6">
        <v>26.882062311039999</v>
      </c>
    </row>
    <row r="10" spans="1:14">
      <c r="A10" s="7" t="s">
        <v>2</v>
      </c>
      <c r="B10" s="8" t="s">
        <v>36</v>
      </c>
      <c r="C10" s="8">
        <v>73</v>
      </c>
      <c r="D10" s="8">
        <v>51.8</v>
      </c>
      <c r="E10" s="8">
        <v>19.399999999999999</v>
      </c>
      <c r="F10" s="43" t="s">
        <v>29</v>
      </c>
      <c r="G10" s="39">
        <v>0.99</v>
      </c>
      <c r="H10" s="39" t="s">
        <v>27</v>
      </c>
      <c r="I10" s="5">
        <v>0.2857142857142857</v>
      </c>
      <c r="J10" s="39" t="s">
        <v>27</v>
      </c>
      <c r="K10" s="6">
        <v>0.25</v>
      </c>
      <c r="L10" s="6">
        <v>6.2526315789473701</v>
      </c>
      <c r="M10" s="39" t="s">
        <v>27</v>
      </c>
      <c r="N10" s="6">
        <v>26.882062311039999</v>
      </c>
    </row>
    <row r="11" spans="1:14">
      <c r="A11" s="7" t="s">
        <v>10</v>
      </c>
      <c r="B11" s="8" t="s">
        <v>37</v>
      </c>
      <c r="C11" s="8">
        <v>200</v>
      </c>
      <c r="D11" s="8">
        <v>284.7</v>
      </c>
      <c r="E11" s="8">
        <v>44.2</v>
      </c>
      <c r="F11" s="43" t="s">
        <v>29</v>
      </c>
      <c r="G11" s="39">
        <v>0.89</v>
      </c>
      <c r="H11" s="43" t="s">
        <v>27</v>
      </c>
      <c r="I11" s="5">
        <v>0.41269841269841273</v>
      </c>
      <c r="J11" s="39" t="s">
        <v>27</v>
      </c>
      <c r="K11" s="6">
        <v>0.25</v>
      </c>
      <c r="L11" s="39" t="s">
        <v>63</v>
      </c>
      <c r="M11" s="43" t="s">
        <v>27</v>
      </c>
      <c r="N11" s="6">
        <v>3.2792084584214498</v>
      </c>
    </row>
    <row r="12" spans="1:14">
      <c r="A12" s="7" t="s">
        <v>11</v>
      </c>
      <c r="B12" s="8" t="s">
        <v>37</v>
      </c>
      <c r="C12" s="8">
        <v>121</v>
      </c>
      <c r="D12" s="8">
        <v>92.5</v>
      </c>
      <c r="E12" s="8">
        <v>21</v>
      </c>
      <c r="F12" s="43" t="s">
        <v>29</v>
      </c>
      <c r="G12" s="39">
        <v>0.89</v>
      </c>
      <c r="H12" s="43" t="s">
        <v>27</v>
      </c>
      <c r="I12" s="5">
        <v>0.28985507246376818</v>
      </c>
      <c r="J12" s="39" t="s">
        <v>27</v>
      </c>
      <c r="K12" s="6">
        <v>1</v>
      </c>
      <c r="L12" s="39" t="s">
        <v>63</v>
      </c>
      <c r="M12" s="43" t="s">
        <v>27</v>
      </c>
      <c r="N12" s="6">
        <v>4.7851772309999996</v>
      </c>
    </row>
    <row r="13" spans="1:14">
      <c r="A13" s="7" t="s">
        <v>12</v>
      </c>
      <c r="B13" s="8" t="s">
        <v>35</v>
      </c>
      <c r="C13" s="8">
        <v>46.5</v>
      </c>
      <c r="D13" s="8">
        <v>41.8</v>
      </c>
      <c r="E13" s="8">
        <v>11</v>
      </c>
      <c r="F13" s="43" t="s">
        <v>29</v>
      </c>
      <c r="G13" s="39">
        <v>0.9</v>
      </c>
      <c r="H13" s="43" t="s">
        <v>27</v>
      </c>
      <c r="I13" s="5">
        <v>0.25</v>
      </c>
      <c r="J13" s="39" t="s">
        <v>27</v>
      </c>
      <c r="K13" s="6">
        <v>0.25</v>
      </c>
      <c r="L13" s="6">
        <v>1.4142857142857099</v>
      </c>
      <c r="M13" s="43" t="s">
        <v>27</v>
      </c>
      <c r="N13" s="6">
        <v>4.7745435038200004</v>
      </c>
    </row>
    <row r="14" spans="1:14">
      <c r="A14" s="7" t="s">
        <v>13</v>
      </c>
      <c r="B14" s="8" t="s">
        <v>35</v>
      </c>
      <c r="C14" s="8">
        <v>56.2</v>
      </c>
      <c r="D14" s="8">
        <v>53</v>
      </c>
      <c r="E14" s="8">
        <v>15</v>
      </c>
      <c r="F14" s="43" t="s">
        <v>29</v>
      </c>
      <c r="G14" s="39">
        <v>0.9</v>
      </c>
      <c r="H14" s="43" t="s">
        <v>27</v>
      </c>
      <c r="I14" s="5">
        <v>0.38461538461538458</v>
      </c>
      <c r="J14" s="39" t="s">
        <v>27</v>
      </c>
      <c r="K14" s="6">
        <v>0.25</v>
      </c>
      <c r="L14" s="6">
        <v>1.4142857142857099</v>
      </c>
      <c r="M14" s="43" t="s">
        <v>27</v>
      </c>
      <c r="N14" s="6">
        <v>4.7745435038200004</v>
      </c>
    </row>
    <row r="15" spans="1:14">
      <c r="A15" s="7" t="s">
        <v>5</v>
      </c>
      <c r="B15" s="8" t="s">
        <v>36</v>
      </c>
      <c r="C15" s="8">
        <v>84.71</v>
      </c>
      <c r="D15" s="8">
        <v>69</v>
      </c>
      <c r="E15" s="8">
        <v>17</v>
      </c>
      <c r="F15" s="43" t="s">
        <v>29</v>
      </c>
      <c r="G15" s="39">
        <v>0.99</v>
      </c>
      <c r="H15" s="43" t="s">
        <v>27</v>
      </c>
      <c r="I15" s="5">
        <v>0.13793103448275862</v>
      </c>
      <c r="J15" s="39" t="s">
        <v>27</v>
      </c>
      <c r="K15" s="6">
        <v>0.25</v>
      </c>
      <c r="L15" s="6">
        <v>6.2526315789473701</v>
      </c>
      <c r="M15" s="43" t="s">
        <v>27</v>
      </c>
      <c r="N15" s="6">
        <v>26.882062311039999</v>
      </c>
    </row>
    <row r="16" spans="1:14">
      <c r="A16" s="7" t="s">
        <v>6</v>
      </c>
      <c r="B16" s="8" t="s">
        <v>36</v>
      </c>
      <c r="C16" s="8">
        <v>111.76</v>
      </c>
      <c r="D16" s="8">
        <v>73</v>
      </c>
      <c r="E16" s="8">
        <v>22</v>
      </c>
      <c r="F16" s="43" t="s">
        <v>29</v>
      </c>
      <c r="G16" s="39">
        <v>0.99</v>
      </c>
      <c r="H16" s="43" t="s">
        <v>27</v>
      </c>
      <c r="I16" s="5">
        <v>0.22222222222222221</v>
      </c>
      <c r="J16" s="39" t="s">
        <v>27</v>
      </c>
      <c r="K16" s="6">
        <v>0.25</v>
      </c>
      <c r="L16" s="6">
        <v>6.2526315789473701</v>
      </c>
      <c r="M16" s="43" t="s">
        <v>27</v>
      </c>
      <c r="N16" s="6">
        <v>26.882062311039999</v>
      </c>
    </row>
    <row r="17" spans="1:14">
      <c r="A17" s="25" t="s">
        <v>16</v>
      </c>
      <c r="B17" s="26" t="s">
        <v>38</v>
      </c>
      <c r="C17" s="26">
        <v>13.3</v>
      </c>
      <c r="D17" s="26">
        <v>12</v>
      </c>
      <c r="E17" s="26" t="s">
        <v>27</v>
      </c>
      <c r="F17" s="26" t="s">
        <v>71</v>
      </c>
      <c r="G17" s="44">
        <v>1.03</v>
      </c>
      <c r="H17" s="26" t="s">
        <v>27</v>
      </c>
      <c r="I17" s="26" t="s">
        <v>27</v>
      </c>
      <c r="J17" s="26" t="s">
        <v>27</v>
      </c>
      <c r="K17" s="27">
        <v>1</v>
      </c>
      <c r="L17" s="26" t="s">
        <v>27</v>
      </c>
      <c r="M17" s="30">
        <v>1.1697099898000001</v>
      </c>
      <c r="N17" s="26" t="s">
        <v>27</v>
      </c>
    </row>
    <row r="18" spans="1:14">
      <c r="A18" s="25" t="s">
        <v>17</v>
      </c>
      <c r="B18" s="26" t="s">
        <v>39</v>
      </c>
      <c r="C18" s="26">
        <v>120.2</v>
      </c>
      <c r="D18" s="26">
        <v>120.2</v>
      </c>
      <c r="E18" s="26" t="s">
        <v>27</v>
      </c>
      <c r="F18" s="26" t="s">
        <v>71</v>
      </c>
      <c r="G18" s="45">
        <v>0.99</v>
      </c>
      <c r="H18" s="26" t="s">
        <v>27</v>
      </c>
      <c r="I18" s="26" t="s">
        <v>27</v>
      </c>
      <c r="J18" s="26" t="s">
        <v>27</v>
      </c>
      <c r="K18" s="27">
        <v>1</v>
      </c>
      <c r="L18" s="26" t="s">
        <v>27</v>
      </c>
      <c r="M18" s="30">
        <v>0.95703544620000003</v>
      </c>
      <c r="N18" s="26" t="s">
        <v>27</v>
      </c>
    </row>
    <row r="19" spans="1:14">
      <c r="A19" s="25" t="s">
        <v>18</v>
      </c>
      <c r="B19" s="26" t="s">
        <v>40</v>
      </c>
      <c r="C19" s="26">
        <v>19.5</v>
      </c>
      <c r="D19" s="26">
        <v>18</v>
      </c>
      <c r="E19" s="26" t="s">
        <v>27</v>
      </c>
      <c r="F19" s="26" t="s">
        <v>71</v>
      </c>
      <c r="G19" s="44">
        <v>1.03</v>
      </c>
      <c r="H19" s="26" t="s">
        <v>27</v>
      </c>
      <c r="I19" s="26" t="s">
        <v>27</v>
      </c>
      <c r="J19" s="26" t="s">
        <v>27</v>
      </c>
      <c r="K19" s="27">
        <v>1</v>
      </c>
      <c r="L19" s="26" t="s">
        <v>27</v>
      </c>
      <c r="M19" s="30">
        <v>1.1697099898000001</v>
      </c>
      <c r="N19" s="26" t="s">
        <v>27</v>
      </c>
    </row>
    <row r="20" spans="1:14">
      <c r="A20" s="25" t="s">
        <v>19</v>
      </c>
      <c r="B20" s="26" t="s">
        <v>41</v>
      </c>
      <c r="C20" s="26">
        <v>850.66300000000012</v>
      </c>
      <c r="D20" s="26">
        <v>799.53000000000009</v>
      </c>
      <c r="E20" s="26" t="s">
        <v>27</v>
      </c>
      <c r="F20" s="26" t="s">
        <v>71</v>
      </c>
      <c r="G20" s="44">
        <v>1.03</v>
      </c>
      <c r="H20" s="26" t="s">
        <v>27</v>
      </c>
      <c r="I20" s="26" t="s">
        <v>27</v>
      </c>
      <c r="J20" s="26" t="s">
        <v>27</v>
      </c>
      <c r="K20" s="27">
        <v>1</v>
      </c>
      <c r="L20" s="26" t="s">
        <v>27</v>
      </c>
      <c r="M20" s="30">
        <v>1.1697099898000001</v>
      </c>
      <c r="N20" s="26" t="s">
        <v>27</v>
      </c>
    </row>
    <row r="21" spans="1:14">
      <c r="A21" s="25" t="s">
        <v>20</v>
      </c>
      <c r="B21" s="26" t="s">
        <v>37</v>
      </c>
      <c r="C21" s="26">
        <v>1153.7299999999998</v>
      </c>
      <c r="D21" s="26">
        <v>1076.0699999999997</v>
      </c>
      <c r="E21" s="26" t="s">
        <v>27</v>
      </c>
      <c r="F21" s="26" t="s">
        <v>71</v>
      </c>
      <c r="G21" s="44">
        <v>1.03</v>
      </c>
      <c r="H21" s="26" t="s">
        <v>27</v>
      </c>
      <c r="I21" s="26" t="s">
        <v>27</v>
      </c>
      <c r="J21" s="26" t="s">
        <v>27</v>
      </c>
      <c r="K21" s="27">
        <v>1</v>
      </c>
      <c r="L21" s="26" t="s">
        <v>27</v>
      </c>
      <c r="M21" s="30">
        <v>1.1697099898000001</v>
      </c>
      <c r="N21" s="26" t="s">
        <v>27</v>
      </c>
    </row>
    <row r="22" spans="1:14">
      <c r="A22" s="25" t="s">
        <v>21</v>
      </c>
      <c r="B22" s="26" t="s">
        <v>33</v>
      </c>
      <c r="C22" s="26">
        <v>33</v>
      </c>
      <c r="D22" s="26">
        <v>33</v>
      </c>
      <c r="E22" s="26" t="s">
        <v>27</v>
      </c>
      <c r="F22" s="26" t="s">
        <v>71</v>
      </c>
      <c r="G22" s="44">
        <v>1.01</v>
      </c>
      <c r="H22" s="26" t="s">
        <v>27</v>
      </c>
      <c r="I22" s="26" t="s">
        <v>27</v>
      </c>
      <c r="J22" s="26" t="s">
        <v>27</v>
      </c>
      <c r="K22" s="27">
        <v>1</v>
      </c>
      <c r="L22" s="26" t="s">
        <v>27</v>
      </c>
      <c r="M22" s="30">
        <v>2.0842105272800002</v>
      </c>
      <c r="N22" s="26" t="s">
        <v>27</v>
      </c>
    </row>
    <row r="23" spans="1:14">
      <c r="A23" s="25" t="s">
        <v>22</v>
      </c>
      <c r="B23" s="26" t="s">
        <v>42</v>
      </c>
      <c r="C23" s="26">
        <v>14</v>
      </c>
      <c r="D23" s="26">
        <v>6.66</v>
      </c>
      <c r="E23" s="26" t="s">
        <v>27</v>
      </c>
      <c r="F23" s="26" t="s">
        <v>71</v>
      </c>
      <c r="G23" s="44">
        <v>1.01</v>
      </c>
      <c r="H23" s="26" t="s">
        <v>27</v>
      </c>
      <c r="I23" s="26" t="s">
        <v>27</v>
      </c>
      <c r="J23" s="26" t="s">
        <v>27</v>
      </c>
      <c r="K23" s="27">
        <v>1</v>
      </c>
      <c r="L23" s="26" t="s">
        <v>27</v>
      </c>
      <c r="M23" s="30">
        <v>2.0842105272800002</v>
      </c>
      <c r="N23" s="26" t="s">
        <v>27</v>
      </c>
    </row>
    <row r="24" spans="1:14">
      <c r="A24" s="19" t="s">
        <v>15</v>
      </c>
      <c r="B24" s="20" t="s">
        <v>43</v>
      </c>
      <c r="C24" s="20">
        <v>8.1</v>
      </c>
      <c r="D24" s="20">
        <v>8.1</v>
      </c>
      <c r="E24" s="20" t="s">
        <v>27</v>
      </c>
      <c r="F24" s="20" t="s">
        <v>71</v>
      </c>
      <c r="G24" s="42">
        <v>1</v>
      </c>
      <c r="H24" s="20" t="s">
        <v>27</v>
      </c>
      <c r="I24" s="20" t="s">
        <v>27</v>
      </c>
      <c r="J24" s="20" t="s">
        <v>27</v>
      </c>
      <c r="K24" s="21">
        <v>1</v>
      </c>
      <c r="L24" s="20" t="s">
        <v>27</v>
      </c>
      <c r="M24" s="21">
        <v>1E-3</v>
      </c>
      <c r="N24" s="20" t="s">
        <v>27</v>
      </c>
    </row>
    <row r="25" spans="1:14">
      <c r="A25" s="31" t="s">
        <v>23</v>
      </c>
      <c r="B25" s="32" t="s">
        <v>39</v>
      </c>
      <c r="C25" s="32">
        <v>7.33</v>
      </c>
      <c r="D25" s="32">
        <v>25.2</v>
      </c>
      <c r="E25" s="32" t="s">
        <v>27</v>
      </c>
      <c r="F25" s="32" t="s">
        <v>71</v>
      </c>
      <c r="G25" s="46" t="s">
        <v>64</v>
      </c>
      <c r="H25" s="32" t="s">
        <v>27</v>
      </c>
      <c r="I25" s="32" t="s">
        <v>27</v>
      </c>
      <c r="J25" s="32" t="s">
        <v>27</v>
      </c>
      <c r="K25" s="33">
        <v>1</v>
      </c>
      <c r="L25" s="32" t="s">
        <v>27</v>
      </c>
      <c r="M25" s="36">
        <v>2.33</v>
      </c>
      <c r="N25" s="32" t="s">
        <v>27</v>
      </c>
    </row>
    <row r="30" spans="1:14">
      <c r="C30" s="2"/>
      <c r="D30" s="2"/>
      <c r="E30" s="3"/>
    </row>
  </sheetData>
  <autoFilter ref="A1:N25" xr:uid="{ECA73CF9-2965-4B95-9559-E197A66189CF}">
    <filterColumn colId="2" showButton="0"/>
    <filterColumn colId="3" showButton="0"/>
    <filterColumn colId="6" showButton="0"/>
    <filterColumn colId="11" showButton="0"/>
    <filterColumn colId="12" showButton="0"/>
  </autoFilter>
  <mergeCells count="9">
    <mergeCell ref="K1:K2"/>
    <mergeCell ref="I1:I2"/>
    <mergeCell ref="J1:J2"/>
    <mergeCell ref="L1:N1"/>
    <mergeCell ref="G1:H1"/>
    <mergeCell ref="C1:E1"/>
    <mergeCell ref="F1:F2"/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Calcs</vt:lpstr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Jerez</dc:creator>
  <cp:lastModifiedBy>Juan Jerez</cp:lastModifiedBy>
  <dcterms:created xsi:type="dcterms:W3CDTF">2015-06-05T18:19:34Z</dcterms:created>
  <dcterms:modified xsi:type="dcterms:W3CDTF">2023-11-09T19:00:09Z</dcterms:modified>
</cp:coreProperties>
</file>