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264025DA-6488-42B8-B8A8-6E21985DDFE4}" xr6:coauthVersionLast="45" xr6:coauthVersionMax="45" xr10:uidLastSave="{00000000-0000-0000-0000-000000000000}"/>
  <bookViews>
    <workbookView xWindow="-110" yWindow="-110" windowWidth="19420" windowHeight="10420" tabRatio="860" activeTab="3" xr2:uid="{00000000-000D-0000-FFFF-FFFF00000000}"/>
  </bookViews>
  <sheets>
    <sheet name="CODIGOS" sheetId="20" r:id="rId1"/>
    <sheet name="PRECIO LISTA" sheetId="17" r:id="rId2"/>
    <sheet name="PRECIO VENTA" sheetId="22" r:id="rId3"/>
    <sheet name="VENTAS" sheetId="23" r:id="rId4"/>
  </sheets>
  <definedNames>
    <definedName name="_185.7015">CODIGOS!$J$2:$J$8</definedName>
    <definedName name="_185.70R13">CODIGOS!$I$2:$I$8</definedName>
    <definedName name="_185.70R14">CODIGOS!$H$2:$H$8</definedName>
    <definedName name="_185.70R15">CODIGOS!$J$2:$J$8</definedName>
    <definedName name="_185_70R13">'PRECIO VENTA'!$G$4:$G$9</definedName>
    <definedName name="_185_70R14">'PRECIO VENTA'!$B$4:$B$10</definedName>
    <definedName name="_185_70R15">'PRECIO VENTA'!$K$4:$K$7</definedName>
    <definedName name="_70R14">'PRECIO LISTA'!$B$4:$D$10</definedName>
    <definedName name="ARTICULOS">#REF!</definedName>
    <definedName name="CODIGO">#REF!</definedName>
    <definedName name="D">#REF!</definedName>
    <definedName name="DESCRIPCION_PRODUCTO">#REF!</definedName>
    <definedName name="LLANTAS">CODIGOS!#REF!</definedName>
    <definedName name="MARCA_MEDIDA13">CODIGOS!$I$2:$I$8</definedName>
    <definedName name="MARCA_MEDIDA14">CODIGOS!$H$2:$H$8</definedName>
    <definedName name="MARCA_MEDIDA15">CODIGOS!$J$2:$J$8</definedName>
    <definedName name="MarcaLlanta">CODIGOS!$B$2:$B$15</definedName>
    <definedName name="ME">CODIGOS!#REF!</definedName>
    <definedName name="MED185_70R13">'PRECIO VENTA'!$G$4:$I$9</definedName>
    <definedName name="MED185_70R14">'PRECIO VENTA'!$B$4:$D$10</definedName>
    <definedName name="MED185_70R15">'PRECIO VENTA'!$K$4:$M$7</definedName>
    <definedName name="MEDIDA">CODIGOS!$G$2:$J$2</definedName>
    <definedName name="MEDIDAS">CODIGOS!$G$2:$G$4</definedName>
    <definedName name="PRODU">#REF!</definedName>
    <definedName name="PRODUCT">#REF!</definedName>
    <definedName name="PRODUCTO">#REF!</definedName>
    <definedName name="PRODUCTO1">#REF!</definedName>
    <definedName name="PRODUCTOS">#REF!</definedName>
    <definedName name="PRODUCTOS2">#REF!</definedName>
    <definedName name="_xlnm.Print_Titles" localSheetId="1">'PRECIO LISTA'!$1:$1</definedName>
    <definedName name="_xlnm.Print_Titles" localSheetId="2">'PRECIO VENTA'!$1:$1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3" l="1"/>
  <c r="I4" i="23" s="1"/>
  <c r="H5" i="23"/>
  <c r="I5" i="23" s="1"/>
  <c r="H6" i="23"/>
  <c r="I6" i="23" s="1"/>
  <c r="H7" i="23"/>
  <c r="I7" i="23" s="1"/>
  <c r="H8" i="23"/>
  <c r="I8" i="23" s="1"/>
  <c r="H9" i="23"/>
  <c r="I9" i="23" s="1"/>
  <c r="H10" i="23"/>
  <c r="I10" i="23" s="1"/>
  <c r="H11" i="23"/>
  <c r="I11" i="23" s="1"/>
  <c r="H12" i="23"/>
  <c r="I12" i="23" s="1"/>
  <c r="H13" i="23"/>
  <c r="I13" i="23" s="1"/>
  <c r="H14" i="23"/>
  <c r="I14" i="23" s="1"/>
  <c r="H15" i="23"/>
  <c r="I15" i="23" s="1"/>
  <c r="S8" i="23" l="1"/>
  <c r="L5" i="22" l="1"/>
  <c r="L6" i="22"/>
  <c r="L7" i="22"/>
  <c r="M7" i="22" s="1"/>
  <c r="L4" i="22"/>
  <c r="M4" i="22" s="1"/>
  <c r="H5" i="22"/>
  <c r="H6" i="22"/>
  <c r="H7" i="22"/>
  <c r="H8" i="22"/>
  <c r="I8" i="22" s="1"/>
  <c r="H9" i="22"/>
  <c r="H4" i="22"/>
  <c r="I4" i="22" s="1"/>
  <c r="C5" i="22"/>
  <c r="C6" i="22"/>
  <c r="D6" i="22" s="1"/>
  <c r="C7" i="22"/>
  <c r="C8" i="22"/>
  <c r="C9" i="22"/>
  <c r="C10" i="22"/>
  <c r="D10" i="22" s="1"/>
  <c r="C4" i="22"/>
  <c r="M5" i="22"/>
  <c r="I9" i="22"/>
  <c r="I6" i="22"/>
  <c r="I5" i="22"/>
  <c r="D7" i="22"/>
  <c r="D4" i="22"/>
  <c r="M6" i="22"/>
  <c r="I7" i="22"/>
  <c r="D9" i="22"/>
  <c r="D8" i="22"/>
  <c r="D5" i="22"/>
  <c r="D20" i="17"/>
  <c r="D21" i="17"/>
  <c r="D22" i="17"/>
  <c r="D19" i="17"/>
  <c r="D13" i="17"/>
  <c r="D14" i="17"/>
  <c r="D15" i="17"/>
  <c r="D16" i="17"/>
  <c r="D17" i="17"/>
  <c r="D12" i="17"/>
  <c r="D5" i="17"/>
  <c r="D6" i="17"/>
  <c r="D7" i="17"/>
  <c r="D8" i="17"/>
  <c r="D9" i="17"/>
  <c r="D10" i="17"/>
  <c r="D4" i="17"/>
</calcChain>
</file>

<file path=xl/sharedStrings.xml><?xml version="1.0" encoding="utf-8"?>
<sst xmlns="http://schemas.openxmlformats.org/spreadsheetml/2006/main" count="119" uniqueCount="49">
  <si>
    <t>185/70R14</t>
  </si>
  <si>
    <t>185/70R13</t>
  </si>
  <si>
    <t>U$$</t>
  </si>
  <si>
    <t>S/.</t>
  </si>
  <si>
    <t>COD</t>
  </si>
  <si>
    <t>DESCRIPCIÓN</t>
  </si>
  <si>
    <t>Triangle TR928</t>
  </si>
  <si>
    <t>GT Champiro</t>
  </si>
  <si>
    <t>OHTSU FP1000</t>
  </si>
  <si>
    <t>Dunlop Touring R1</t>
  </si>
  <si>
    <t>Hilo Genesys XP1</t>
  </si>
  <si>
    <t>Ling Long LL700</t>
  </si>
  <si>
    <t>Continental Power Contac 2</t>
  </si>
  <si>
    <t>Conforser CF510</t>
  </si>
  <si>
    <t>Farroad FRD16</t>
  </si>
  <si>
    <t>Westlake RP28</t>
  </si>
  <si>
    <t>Conforser CF600</t>
  </si>
  <si>
    <t>Doble Satar DH05</t>
  </si>
  <si>
    <t>185/7015</t>
  </si>
  <si>
    <t>CLIENTE</t>
  </si>
  <si>
    <t>FECHA_PEDIDO</t>
  </si>
  <si>
    <t>TIPO PAGO</t>
  </si>
  <si>
    <t>FECHA_ENTREGA</t>
  </si>
  <si>
    <t>MARCOS VALVERDE</t>
  </si>
  <si>
    <t>CANTIDAD</t>
  </si>
  <si>
    <t>MARCA</t>
  </si>
  <si>
    <t>MEDIDAS</t>
  </si>
  <si>
    <t>PEDIDO DE LLANTA</t>
  </si>
  <si>
    <t>TIPO_PAGO</t>
  </si>
  <si>
    <t>CONTADO</t>
  </si>
  <si>
    <t>CREDITO</t>
  </si>
  <si>
    <t>CELULAR</t>
  </si>
  <si>
    <t>999 669 292</t>
  </si>
  <si>
    <t>_185.70R14</t>
  </si>
  <si>
    <t>_185.70R13</t>
  </si>
  <si>
    <r>
      <rPr>
        <b/>
        <sz val="10"/>
        <color rgb="FF0000FF"/>
        <rFont val="Roboto"/>
      </rPr>
      <t>_</t>
    </r>
    <r>
      <rPr>
        <b/>
        <sz val="10"/>
        <color rgb="FFFFFF00"/>
        <rFont val="Roboto"/>
      </rPr>
      <t>185.70R14</t>
    </r>
  </si>
  <si>
    <r>
      <rPr>
        <b/>
        <sz val="10"/>
        <color rgb="FF0000FF"/>
        <rFont val="Roboto"/>
      </rPr>
      <t>_</t>
    </r>
    <r>
      <rPr>
        <b/>
        <sz val="10"/>
        <color rgb="FFFFFF00"/>
        <rFont val="Roboto"/>
      </rPr>
      <t>185.70R13</t>
    </r>
  </si>
  <si>
    <r>
      <rPr>
        <b/>
        <sz val="10"/>
        <color rgb="FF0000FF"/>
        <rFont val="Roboto"/>
      </rPr>
      <t>_</t>
    </r>
    <r>
      <rPr>
        <b/>
        <sz val="10"/>
        <color rgb="FFFFFF00"/>
        <rFont val="Roboto"/>
      </rPr>
      <t>185.70R15</t>
    </r>
  </si>
  <si>
    <r>
      <rPr>
        <b/>
        <sz val="10"/>
        <color theme="0"/>
        <rFont val="Roboto"/>
      </rPr>
      <t>_</t>
    </r>
    <r>
      <rPr>
        <b/>
        <sz val="10"/>
        <color theme="1"/>
        <rFont val="Roboto"/>
      </rPr>
      <t>185.70R14</t>
    </r>
  </si>
  <si>
    <r>
      <rPr>
        <b/>
        <sz val="10"/>
        <color theme="0"/>
        <rFont val="Roboto"/>
      </rPr>
      <t>_</t>
    </r>
    <r>
      <rPr>
        <b/>
        <sz val="10"/>
        <color theme="1"/>
        <rFont val="Roboto"/>
      </rPr>
      <t>185.70R13</t>
    </r>
  </si>
  <si>
    <r>
      <rPr>
        <b/>
        <sz val="10"/>
        <color theme="0"/>
        <rFont val="Roboto"/>
      </rPr>
      <t>_</t>
    </r>
    <r>
      <rPr>
        <b/>
        <sz val="10"/>
        <color theme="1"/>
        <rFont val="Roboto"/>
      </rPr>
      <t>185.70R15</t>
    </r>
  </si>
  <si>
    <t>PRECIO UNITARIO</t>
  </si>
  <si>
    <t>Ling Kong LL700</t>
  </si>
  <si>
    <t>Wanda</t>
  </si>
  <si>
    <t>Laufen</t>
  </si>
  <si>
    <t>AGOTADO</t>
  </si>
  <si>
    <t>Ling kong LL700</t>
  </si>
  <si>
    <t>PAGO DOLARES</t>
  </si>
  <si>
    <t>PAGO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</si>
</sst>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XDR&quot;* #,##0.00_-;\-&quot;XDR&quot;* #,##0.00_-;_-&quot;XDR&quot;* &quot;-&quot;??_-;_-@_-"/>
    <numFmt numFmtId="164" formatCode="_-[$S/-280A]* #,##0.00_-;\-[$S/-280A]* #,##0.00_-;_-[$S/-280A]* &quot;-&quot;??_-;_-@_-"/>
    <numFmt numFmtId="165" formatCode="_-[$$-409]* #,##0.00_ ;_-[$$-409]* \-#,##0.00\ ;_-[$$-409]* &quot;-&quot;??_ ;_-@_ 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8"/>
      <name val="Calibri"/>
      <family val="2"/>
      <scheme val="minor"/>
    </font>
    <font>
      <b/>
      <sz val="16"/>
      <color theme="1"/>
      <name val="Roboto"/>
    </font>
    <font>
      <b/>
      <sz val="11"/>
      <color theme="1"/>
      <name val="Roboto"/>
    </font>
    <font>
      <b/>
      <sz val="11"/>
      <color rgb="FFFFFF00"/>
      <name val="Roboto"/>
    </font>
    <font>
      <b/>
      <sz val="11"/>
      <color rgb="FF0000FF"/>
      <name val="Roboto"/>
    </font>
    <font>
      <b/>
      <sz val="20"/>
      <color rgb="FF0000FF"/>
      <name val="Roboto"/>
    </font>
    <font>
      <b/>
      <sz val="12"/>
      <color theme="8" tint="-0.499984740745262"/>
      <name val="Roboto"/>
    </font>
    <font>
      <sz val="12"/>
      <color theme="8" tint="-0.499984740745262"/>
      <name val="Roboto"/>
    </font>
    <font>
      <b/>
      <sz val="14"/>
      <color rgb="FFFFFF00"/>
      <name val="Roboto"/>
    </font>
    <font>
      <u/>
      <sz val="11"/>
      <color theme="1"/>
      <name val="Roboto"/>
    </font>
    <font>
      <b/>
      <sz val="12"/>
      <color rgb="FF0000FF"/>
      <name val="Roboto"/>
    </font>
    <font>
      <sz val="10"/>
      <color theme="1"/>
      <name val="Roboto"/>
    </font>
    <font>
      <sz val="9"/>
      <color theme="1"/>
      <name val="Roboto"/>
    </font>
    <font>
      <u/>
      <sz val="10"/>
      <color theme="1"/>
      <name val="Roboto"/>
    </font>
    <font>
      <b/>
      <sz val="10"/>
      <color rgb="FFFFFF00"/>
      <name val="Roboto"/>
    </font>
    <font>
      <b/>
      <sz val="10"/>
      <color theme="8" tint="-0.499984740745262"/>
      <name val="Roboto"/>
    </font>
    <font>
      <b/>
      <sz val="10"/>
      <color rgb="FF0000FF"/>
      <name val="Roboto"/>
    </font>
    <font>
      <b/>
      <sz val="10"/>
      <color theme="1"/>
      <name val="Roboto"/>
    </font>
    <font>
      <b/>
      <sz val="10"/>
      <color theme="0"/>
      <name val="Roboto"/>
    </font>
    <font>
      <b/>
      <sz val="9"/>
      <color theme="0"/>
      <name val="Roboto"/>
    </font>
    <font>
      <b/>
      <sz val="9"/>
      <color rgb="FFFFFF00"/>
      <name val="Roboto"/>
    </font>
    <font>
      <b/>
      <sz val="9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-0.499984740745262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164" fontId="9" fillId="3" borderId="1" xfId="0" applyNumberFormat="1" applyFont="1" applyFill="1" applyBorder="1" applyAlignment="1">
      <alignment horizontal="left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center" wrapText="1"/>
    </xf>
    <xf numFmtId="165" fontId="10" fillId="3" borderId="1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7" fillId="4" borderId="1" xfId="0" applyFont="1" applyFill="1" applyBorder="1" applyAlignment="1">
      <alignment horizontal="center" vertical="center" wrapText="1"/>
    </xf>
    <xf numFmtId="164" fontId="18" fillId="3" borderId="1" xfId="0" applyNumberFormat="1" applyFont="1" applyFill="1" applyBorder="1" applyAlignment="1">
      <alignment horizontal="left" vertical="center" wrapText="1"/>
    </xf>
    <xf numFmtId="0" fontId="17" fillId="4" borderId="5" xfId="0" applyFont="1" applyFill="1" applyBorder="1" applyAlignment="1">
      <alignment horizontal="center" vertical="center" wrapText="1"/>
    </xf>
    <xf numFmtId="164" fontId="18" fillId="3" borderId="5" xfId="0" applyNumberFormat="1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/>
    </xf>
    <xf numFmtId="0" fontId="20" fillId="0" borderId="4" xfId="0" applyFont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164" fontId="18" fillId="3" borderId="8" xfId="0" applyNumberFormat="1" applyFont="1" applyFill="1" applyBorder="1" applyAlignment="1">
      <alignment horizontal="left" vertical="center" wrapText="1"/>
    </xf>
    <xf numFmtId="164" fontId="18" fillId="3" borderId="6" xfId="0" applyNumberFormat="1" applyFont="1" applyFill="1" applyBorder="1" applyAlignment="1">
      <alignment horizontal="left" vertical="center" wrapText="1"/>
    </xf>
    <xf numFmtId="0" fontId="22" fillId="5" borderId="11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vertical="center"/>
    </xf>
    <xf numFmtId="0" fontId="22" fillId="5" borderId="12" xfId="0" applyFont="1" applyFill="1" applyBorder="1" applyAlignment="1">
      <alignment vertical="center"/>
    </xf>
    <xf numFmtId="0" fontId="22" fillId="5" borderId="13" xfId="0" applyFont="1" applyFill="1" applyBorder="1" applyAlignment="1">
      <alignment vertical="center"/>
    </xf>
    <xf numFmtId="0" fontId="23" fillId="5" borderId="11" xfId="0" applyFont="1" applyFill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15" fontId="24" fillId="0" borderId="9" xfId="0" applyNumberFormat="1" applyFont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left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left"/>
    </xf>
    <xf numFmtId="164" fontId="9" fillId="3" borderId="17" xfId="0" applyNumberFormat="1" applyFont="1" applyFill="1" applyBorder="1" applyAlignment="1">
      <alignment horizontal="left" vertical="center" wrapText="1"/>
    </xf>
    <xf numFmtId="164" fontId="10" fillId="3" borderId="18" xfId="0" applyNumberFormat="1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164" fontId="9" fillId="3" borderId="21" xfId="0" applyNumberFormat="1" applyFont="1" applyFill="1" applyBorder="1" applyAlignment="1">
      <alignment horizontal="left" vertical="center" wrapText="1"/>
    </xf>
    <xf numFmtId="165" fontId="10" fillId="3" borderId="6" xfId="0" applyNumberFormat="1" applyFont="1" applyFill="1" applyBorder="1" applyAlignment="1">
      <alignment horizontal="center" vertical="center" wrapText="1"/>
    </xf>
    <xf numFmtId="164" fontId="10" fillId="3" borderId="22" xfId="0" applyNumberFormat="1" applyFont="1" applyFill="1" applyBorder="1" applyAlignment="1">
      <alignment horizontal="center" vertical="center" wrapText="1"/>
    </xf>
    <xf numFmtId="165" fontId="10" fillId="3" borderId="6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/>
    </xf>
    <xf numFmtId="165" fontId="24" fillId="0" borderId="10" xfId="0" applyNumberFormat="1" applyFont="1" applyBorder="1" applyAlignment="1">
      <alignment horizontal="center" vertical="center"/>
    </xf>
    <xf numFmtId="165" fontId="24" fillId="0" borderId="7" xfId="0" applyNumberFormat="1" applyFont="1" applyBorder="1" applyAlignment="1">
      <alignment horizontal="center" vertical="center"/>
    </xf>
    <xf numFmtId="164" fontId="24" fillId="0" borderId="2" xfId="1" applyNumberFormat="1" applyFont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9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164" formatCode="_-[$S/-280A]* #,##0.00_-;\-[$S/-280A]* #,##0.00_-;_-[$S/-280A]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0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0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0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Roboto"/>
        <scheme val="none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5" formatCode="_-[$$-409]* #,##0.00_ ;_-[$$-409]* \-#,##0.00\ ;_-[$$-409]* &quot;-&quot;??_ ;_-@_ 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5" formatCode="_-[$$-409]* #,##0.00_ ;_-[$$-409]* \-#,##0.00\ ;_-[$$-409]* &quot;-&quot;??_ ;_-@_ 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 style="double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5" formatCode="_-[$$-409]* #,##0.00_ ;_-[$$-409]* \-#,##0.00\ ;_-[$$-409]* &quot;-&quot;??_ ;_-@_ 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Roboto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Roboto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Roboto"/>
        <scheme val="none"/>
      </font>
      <numFmt numFmtId="164" formatCode="_-[$S/-280A]* #,##0.00_-;\-[$S/-280A]* #,##0.00_-;_-[$S/-280A]* &quot;-&quot;??_-;_-@_-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/>
        <bottom style="double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Roboto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Roboto"/>
        <scheme val="none"/>
      </font>
      <fill>
        <patternFill patternType="solid">
          <fgColor indexed="64"/>
          <bgColor rgb="FF0000FF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00"/>
        <name val="Roboto"/>
        <scheme val="none"/>
      </font>
      <fill>
        <patternFill patternType="solid">
          <fgColor indexed="64"/>
          <bgColor rgb="FF0000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0000FF"/>
      <color rgb="FFD9F3F7"/>
      <color rgb="FF3CC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1083077</xdr:colOff>
      <xdr:row>0</xdr:row>
      <xdr:rowOff>262737</xdr:rowOff>
    </xdr:from>
    <xdr:to>
      <xdr:col>2</xdr:col>
      <xdr:colOff>624878</xdr:colOff>
      <xdr:row>0</xdr:row>
      <xdr:rowOff>1249633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852" y="262737"/>
          <a:ext cx="2367998" cy="986896"/>
        </a:xfrm>
        <a:prstGeom prst="rect">
          <a:avLst/>
        </a:prstGeom>
      </xdr:spPr>
    </xdr:pic>
    <xdr:clientData/>
  </xdr:twoCellAnchor>
  <xdr:twoCellAnchor editAs="oneCell">
    <xdr:from>
      <xdr:col>1</xdr:col>
      <xdr:colOff>26831</xdr:colOff>
      <xdr:row>0</xdr:row>
      <xdr:rowOff>97643</xdr:rowOff>
    </xdr:from>
    <xdr:to>
      <xdr:col>1</xdr:col>
      <xdr:colOff>1099939</xdr:colOff>
      <xdr:row>0</xdr:row>
      <xdr:rowOff>845757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00" t="8227" r="3200" b="11054"/>
        <a:stretch/>
      </xdr:blipFill>
      <xdr:spPr>
        <a:xfrm>
          <a:off x="62606" y="97643"/>
          <a:ext cx="1073108" cy="748114"/>
        </a:xfrm>
        <a:prstGeom prst="rect">
          <a:avLst/>
        </a:prstGeom>
      </xdr:spPr>
    </xdr:pic>
    <xdr:clientData/>
  </xdr:twoCellAnchor>
  <xdr:oneCellAnchor>
    <xdr:from>
      <xdr:col>1</xdr:col>
      <xdr:colOff>141693</xdr:colOff>
      <xdr:row>0</xdr:row>
      <xdr:rowOff>876912</xdr:rowOff>
    </xdr:from>
    <xdr:ext cx="4273094" cy="592278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7468" y="876912"/>
          <a:ext cx="4273094" cy="59227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LISTA</a:t>
          </a:r>
          <a:r>
            <a:rPr lang="es-ES" sz="3200" b="1" cap="none" spc="0" baseline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 DE PRECIOS DE LLANTAS</a:t>
          </a:r>
          <a:endParaRPr lang="es-ES" sz="3200" b="1" cap="none" spc="0">
            <a:ln/>
            <a:solidFill>
              <a:schemeClr val="accent6">
                <a:lumMod val="50000"/>
              </a:schemeClr>
            </a:solidFill>
            <a:effectLst/>
            <a:latin typeface="Mistral" panose="03090702030407020403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474908</xdr:colOff>
      <xdr:row>0</xdr:row>
      <xdr:rowOff>235906</xdr:rowOff>
    </xdr:from>
    <xdr:to>
      <xdr:col>11</xdr:col>
      <xdr:colOff>651709</xdr:colOff>
      <xdr:row>0</xdr:row>
      <xdr:rowOff>1222802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0C2C43-54FF-4AC2-84F4-D63FDA24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5049" y="235906"/>
          <a:ext cx="2367998" cy="986896"/>
        </a:xfrm>
        <a:prstGeom prst="rect">
          <a:avLst/>
        </a:prstGeom>
      </xdr:spPr>
    </xdr:pic>
    <xdr:clientData/>
  </xdr:twoCellAnchor>
  <xdr:twoCellAnchor editAs="oneCell">
    <xdr:from>
      <xdr:col>1</xdr:col>
      <xdr:colOff>26831</xdr:colOff>
      <xdr:row>0</xdr:row>
      <xdr:rowOff>97642</xdr:rowOff>
    </xdr:from>
    <xdr:to>
      <xdr:col>1</xdr:col>
      <xdr:colOff>1099939</xdr:colOff>
      <xdr:row>0</xdr:row>
      <xdr:rowOff>795985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51FF1-7DEE-492A-A66A-7B92411241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00" t="8227" r="3200" b="11054"/>
        <a:stretch/>
      </xdr:blipFill>
      <xdr:spPr>
        <a:xfrm>
          <a:off x="62606" y="97642"/>
          <a:ext cx="1073108" cy="698343"/>
        </a:xfrm>
        <a:prstGeom prst="rect">
          <a:avLst/>
        </a:prstGeom>
      </xdr:spPr>
    </xdr:pic>
    <xdr:clientData/>
  </xdr:twoCellAnchor>
  <xdr:oneCellAnchor>
    <xdr:from>
      <xdr:col>3</xdr:col>
      <xdr:colOff>257961</xdr:colOff>
      <xdr:row>0</xdr:row>
      <xdr:rowOff>331349</xdr:rowOff>
    </xdr:from>
    <xdr:ext cx="4273094" cy="592278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6CA8118-E8C9-4B4A-B85B-D605A0805E25}"/>
            </a:ext>
          </a:extLst>
        </xdr:cNvPr>
        <xdr:cNvSpPr/>
      </xdr:nvSpPr>
      <xdr:spPr>
        <a:xfrm>
          <a:off x="3307750" y="331349"/>
          <a:ext cx="4273094" cy="59227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LISTA</a:t>
          </a:r>
          <a:r>
            <a:rPr lang="es-ES" sz="3200" b="1" cap="none" spc="0" baseline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 DE PRECIOS DE LLANTAS</a:t>
          </a:r>
          <a:endParaRPr lang="es-ES" sz="3200" b="1" cap="none" spc="0">
            <a:ln/>
            <a:solidFill>
              <a:schemeClr val="accent6">
                <a:lumMod val="50000"/>
              </a:schemeClr>
            </a:solidFill>
            <a:effectLst/>
            <a:latin typeface="Mistral" panose="03090702030407020403" pitchFamily="66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55E69-2F16-4AA6-B11C-9810B08E93BB}" name="Tabla1" displayName="Tabla1" ref="G1:G4" totalsRowShown="0" headerRowDxfId="94" dataDxfId="92" headerRowBorderDxfId="93" tableBorderDxfId="91">
  <autoFilter ref="G1:G4" xr:uid="{7B757FDD-0065-40AA-AD41-3886A39F17D5}"/>
  <tableColumns count="1">
    <tableColumn id="1" xr3:uid="{62BAF680-E788-4845-8E6C-1D578BCC8F8E}" name="MEDIDAS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E81D67-ECBB-4707-9721-3AB38F039E3A}" name="Tabla2" displayName="Tabla2" ref="H1:H8" totalsRowShown="0" headerRowDxfId="89" dataDxfId="87" headerRowBorderDxfId="88" tableBorderDxfId="86">
  <autoFilter ref="H1:H8" xr:uid="{2ECA83F7-AFE4-49EE-A855-FBE11E97A7A9}"/>
  <tableColumns count="1">
    <tableColumn id="1" xr3:uid="{8B2D2AEA-B54D-4FDB-9D00-FE939433BF4C}" name="_185.70R14" dataDxfId="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BDFC3A-BCED-4186-BF59-2F72B2F5A8B4}" name="Tabla3" displayName="Tabla3" ref="I1:I7" totalsRowShown="0" headerRowDxfId="84" dataDxfId="82" headerRowBorderDxfId="83" tableBorderDxfId="81">
  <autoFilter ref="I1:I7" xr:uid="{EA22027A-F44A-473B-9E8A-03B57FD71DF2}"/>
  <tableColumns count="1">
    <tableColumn id="1" xr3:uid="{9A9A054E-44B1-4B0C-8ABB-8B7C7FB173FB}" name="_185.70R13" dataDxfId="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72CE2-C93F-4CB7-A347-39F55419F7FB}" name="Tabla4" displayName="Tabla4" ref="J1:J5" totalsRowShown="0" headerRowDxfId="79" dataDxfId="77" headerRowBorderDxfId="78" tableBorderDxfId="76">
  <autoFilter ref="J1:J5" xr:uid="{6B0B5D00-AB4B-4FD5-A1E4-02FE89561DA7}"/>
  <tableColumns count="1">
    <tableColumn id="1" xr3:uid="{EFCBDDE2-DC5D-4187-91D3-7FD5DF3F4CAF}" name="_185.70R15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ADE566-53F6-4097-B50A-98B25BED53A1}" name="Tabla5" displayName="Tabla5" ref="A1:B15" totalsRowShown="0" headerRowDxfId="74" headerRowBorderDxfId="73" tableBorderDxfId="72" totalsRowBorderDxfId="71">
  <autoFilter ref="A1:B15" xr:uid="{6C991B6F-649E-486E-A9AC-E5D6DAD3E71E}"/>
  <tableColumns count="2">
    <tableColumn id="1" xr3:uid="{63900BC2-83DC-4492-9B93-FB359C8AA2DC}" name="COD" dataDxfId="70"/>
    <tableColumn id="2" xr3:uid="{B7E39FBD-B72E-40A3-965E-4A1C836CDFCC}" name="DESCRIPCIÓN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553873-CF30-4D34-AFB4-42AB48391466}" name="Tabla6" displayName="Tabla6" ref="B3:D10" totalsRowShown="0" headerRowBorderDxfId="68" tableBorderDxfId="67" totalsRowBorderDxfId="66">
  <autoFilter ref="B3:D10" xr:uid="{D812B0AA-B0C9-4E7A-A6A4-6524FA34E46F}"/>
  <tableColumns count="3">
    <tableColumn id="1" xr3:uid="{554EF0A9-C4BE-4C81-B0FF-2C98F6C81155}" name="185/70R14" dataDxfId="65"/>
    <tableColumn id="2" xr3:uid="{FBE662CB-E43C-4A18-956C-327BB2C3240C}" name="U$$" dataDxfId="64">
      <calculatedColumnFormula>'PRECIO LISTA'!C4+5</calculatedColumnFormula>
    </tableColumn>
    <tableColumn id="3" xr3:uid="{2FFD6FC8-A868-424B-81DA-A0415F8100E1}" name="S/." dataDxfId="63">
      <calculatedColumnFormula>3.47*C4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815625-14B0-4083-8AE1-6A2C9265AC4E}" name="Tabla9" displayName="Tabla9" ref="G3:I9" totalsRowShown="0" headerRowBorderDxfId="62" tableBorderDxfId="61" totalsRowBorderDxfId="60">
  <autoFilter ref="G3:I9" xr:uid="{715AFDA9-C974-4AB1-8A92-9D013B244887}"/>
  <tableColumns count="3">
    <tableColumn id="1" xr3:uid="{08FB8119-D78E-42B5-AE33-708CAE4B2679}" name="185/70R13" dataDxfId="59"/>
    <tableColumn id="2" xr3:uid="{148B194A-9E48-4564-97B8-10F8C479F443}" name="U$$" dataDxfId="58">
      <calculatedColumnFormula>'PRECIO LISTA'!C12+5</calculatedColumnFormula>
    </tableColumn>
    <tableColumn id="3" xr3:uid="{042555C7-FF0A-4EBC-9FEC-4FF06D3B3018}" name="S/." dataDxfId="57">
      <calculatedColumnFormula>3.47*H4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58A5AB-BE7A-4C2F-9533-0CBCC8D78EC0}" name="Tabla16" displayName="Tabla16" ref="K3:M7" totalsRowShown="0" headerRowBorderDxfId="56" tableBorderDxfId="55" totalsRowBorderDxfId="54">
  <autoFilter ref="K3:M7" xr:uid="{D26F091C-BF38-4DE4-899B-29F169C90F0B}"/>
  <tableColumns count="3">
    <tableColumn id="1" xr3:uid="{30FF3944-C1FF-4864-ACB9-892DE1E75546}" name="185/7015" dataDxfId="53"/>
    <tableColumn id="2" xr3:uid="{E980DC17-6BBD-4451-ACC1-AE01770EB4C1}" name="U$$" dataDxfId="52" dataCellStyle="Moneda">
      <calculatedColumnFormula>'PRECIO LISTA'!C19+5</calculatedColumnFormula>
    </tableColumn>
    <tableColumn id="3" xr3:uid="{584ED0AC-9623-4BE9-9F43-A1C47CB3BB05}" name="S/." dataDxfId="51">
      <calculatedColumnFormula>3.47*L4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F8DAA6-CC09-4C31-924B-456042B79933}" name="Tabla7" displayName="Tabla7" ref="B3:B15" totalsRowShown="0" headerRowDxfId="50" dataDxfId="48" headerRowBorderDxfId="49" tableBorderDxfId="47" totalsRowBorderDxfId="46">
  <autoFilter ref="B3:B15" xr:uid="{9BC216CB-5DA3-45FA-9C36-83A7EF9C5F03}"/>
  <tableColumns count="1">
    <tableColumn id="1" xr3:uid="{E6420C57-ED6A-4805-B7C3-F73EC1B5435C}" name="CLIENTE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272344-384F-4DF8-8FC7-FEFCB78BF025}" name="Tabla8" displayName="Tabla8" ref="C3:C15" totalsRowShown="0" headerRowDxfId="44" dataDxfId="42" headerRowBorderDxfId="43" tableBorderDxfId="41" totalsRowBorderDxfId="40">
  <autoFilter ref="C3:C15" xr:uid="{0ABBC11D-2F0B-423F-9AD2-6EA1F07869E0}"/>
  <tableColumns count="1">
    <tableColumn id="1" xr3:uid="{DDD86925-8AE6-4EF6-A09B-DF15D3A5C159}" name="CELULAR" dataDxfId="3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FE0E55-3010-48D6-9661-A66F62493463}" name="Tabla10" displayName="Tabla10" ref="D3:D15" totalsRowShown="0" headerRowDxfId="38" dataDxfId="36" headerRowBorderDxfId="37" tableBorderDxfId="35" totalsRowBorderDxfId="34">
  <autoFilter ref="D3:D15" xr:uid="{9C47DCF8-F625-442D-88FA-35524EBBC5E1}"/>
  <tableColumns count="1">
    <tableColumn id="1" xr3:uid="{C31C76E7-35EC-43E4-B1A5-297A17C15E84}" name="MEDIDAS" dataDxfId="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8F6575-472B-45F0-A080-E5AA340F1907}" name="Tabla11" displayName="Tabla11" ref="E3:E15" totalsRowShown="0" headerRowDxfId="32" dataDxfId="30" headerRowBorderDxfId="31" tableBorderDxfId="29" totalsRowBorderDxfId="28">
  <autoFilter ref="E3:E15" xr:uid="{EF0EBC76-B2BF-43FD-8DBF-72360E17C510}"/>
  <tableColumns count="1">
    <tableColumn id="1" xr3:uid="{6D7CF015-35F7-4AAF-8973-1A484259269B}" name="MARCA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3254A7-1BE0-4B31-B042-591F9654253F}" name="Tabla12" displayName="Tabla12" ref="F3:I15" totalsRowShown="0" headerRowDxfId="8" dataDxfId="7" headerRowBorderDxfId="5" tableBorderDxfId="6" totalsRowBorderDxfId="4">
  <autoFilter ref="F3:I15" xr:uid="{55C08A53-AEB7-4BD3-B3DC-A8F1E4017BCA}"/>
  <tableColumns count="4">
    <tableColumn id="1" xr3:uid="{8B076891-0606-4796-856C-50F2AE5563FE}" name="CANTIDAD" dataDxfId="3"/>
    <tableColumn id="3" xr3:uid="{C52817CA-5839-4769-AEB8-8886A1110CD0}" name="PRECIO UNITARIO" dataDxfId="2"/>
    <tableColumn id="4" xr3:uid="{E987CE56-5E64-4AFB-9BA7-620AF4D4F0E1}" name="PAGO DOLARES" dataDxfId="1">
      <calculatedColumnFormula>Tabla12[[#This Row],[CANTIDAD]]*Tabla12[[#This Row],[PRECIO UNITARIO]]</calculatedColumnFormula>
    </tableColumn>
    <tableColumn id="2" xr3:uid="{7916993B-CC28-45BE-8FBB-5621DEB64B17}" name="PAGO SOLES" dataDxfId="0" dataCellStyle="Moneda">
      <calculatedColumnFormula>3.52*Tabla12[[#This Row],[PAGO DOLARES]]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E80F99-18D3-49D6-9B19-13E34157E907}" name="Tabla13" displayName="Tabla13" ref="J3:J15" totalsRowShown="0" headerRowDxfId="26" dataDxfId="24" headerRowBorderDxfId="25" tableBorderDxfId="23" totalsRowBorderDxfId="22">
  <autoFilter ref="J3:J15" xr:uid="{BAC3F62C-61A1-4A43-B6D7-AA7D5B92C52F}"/>
  <tableColumns count="1">
    <tableColumn id="1" xr3:uid="{4CB7E455-92C1-43C3-8C25-469B28A9EE58}" name="FECHA_PEDIDO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31700E-E40B-4937-A164-6DD783B726E1}" name="Tabla14" displayName="Tabla14" ref="K3:K15" totalsRowShown="0" headerRowDxfId="20" dataDxfId="18" headerRowBorderDxfId="19" tableBorderDxfId="17" totalsRowBorderDxfId="16">
  <autoFilter ref="K3:K15" xr:uid="{6AF8C054-387E-4AB0-921E-3CFAE778DBCF}"/>
  <tableColumns count="1">
    <tableColumn id="1" xr3:uid="{E1A3495E-33FB-4D8C-B4AD-FE459DED8B1C}" name="TIPO PAGO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8912F8-51BD-48E2-BC4F-6CB6149D8EA1}" name="Tabla15" displayName="Tabla15" ref="L3:L15" totalsRowShown="0" headerRowDxfId="14" dataDxfId="12" headerRowBorderDxfId="13" tableBorderDxfId="11" totalsRowBorderDxfId="10">
  <autoFilter ref="L3:L15" xr:uid="{413FFD85-BA68-4496-9959-FE02BA56343C}"/>
  <tableColumns count="1">
    <tableColumn id="1" xr3:uid="{63DF339E-5054-4663-897F-A91EB098FFD8}" name="FECHA_ENTREGA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9F4-2F3C-4BCD-A7F7-4B61CC057C5B}">
  <dimension ref="A1:L22"/>
  <sheetViews>
    <sheetView zoomScale="74" zoomScaleNormal="74" workbookViewId="0">
      <selection activeCell="I7" sqref="I7"/>
    </sheetView>
  </sheetViews>
  <sheetFormatPr baseColWidth="10" defaultRowHeight="12.5"/>
  <cols>
    <col min="1" max="1" width="7.6328125" style="13" customWidth="1"/>
    <col min="2" max="2" width="25.6328125" style="16" customWidth="1"/>
    <col min="3" max="3" width="10.90625" style="16" customWidth="1"/>
    <col min="4" max="6" width="10.90625" style="16"/>
    <col min="7" max="10" width="28.7265625" style="16" customWidth="1"/>
    <col min="11" max="11" width="8.453125" style="16" customWidth="1"/>
    <col min="12" max="12" width="15.36328125" style="16" customWidth="1"/>
    <col min="13" max="16384" width="10.90625" style="16"/>
  </cols>
  <sheetData>
    <row r="1" spans="1:12" ht="22.5" customHeight="1">
      <c r="A1" s="45" t="s">
        <v>4</v>
      </c>
      <c r="B1" s="46" t="s">
        <v>5</v>
      </c>
      <c r="D1" s="17" t="s">
        <v>4</v>
      </c>
      <c r="E1" s="17" t="s">
        <v>28</v>
      </c>
      <c r="F1" s="17"/>
      <c r="G1" s="24" t="s">
        <v>26</v>
      </c>
      <c r="H1" s="24" t="s">
        <v>38</v>
      </c>
      <c r="I1" s="24" t="s">
        <v>39</v>
      </c>
      <c r="J1" s="24" t="s">
        <v>40</v>
      </c>
    </row>
    <row r="2" spans="1:12" ht="18" customHeight="1" thickBot="1">
      <c r="A2" s="43">
        <v>1</v>
      </c>
      <c r="B2" s="44" t="s">
        <v>13</v>
      </c>
      <c r="D2" s="17">
        <v>1</v>
      </c>
      <c r="E2" s="17" t="s">
        <v>29</v>
      </c>
      <c r="F2" s="23"/>
      <c r="G2" s="21" t="s">
        <v>35</v>
      </c>
      <c r="H2" s="22" t="s">
        <v>6</v>
      </c>
      <c r="I2" s="22" t="s">
        <v>13</v>
      </c>
      <c r="J2" s="22" t="s">
        <v>16</v>
      </c>
    </row>
    <row r="3" spans="1:12" ht="18" customHeight="1" thickTop="1" thickBot="1">
      <c r="A3" s="43">
        <v>2</v>
      </c>
      <c r="B3" s="44" t="s">
        <v>16</v>
      </c>
      <c r="D3" s="17">
        <v>2</v>
      </c>
      <c r="E3" s="17" t="s">
        <v>30</v>
      </c>
      <c r="F3" s="23"/>
      <c r="G3" s="19" t="s">
        <v>36</v>
      </c>
      <c r="H3" s="22" t="s">
        <v>7</v>
      </c>
      <c r="I3" s="20" t="s">
        <v>14</v>
      </c>
      <c r="J3" s="20" t="s">
        <v>7</v>
      </c>
      <c r="L3" s="18"/>
    </row>
    <row r="4" spans="1:12" ht="18" customHeight="1" thickTop="1" thickBot="1">
      <c r="A4" s="43">
        <v>3</v>
      </c>
      <c r="B4" s="44" t="s">
        <v>12</v>
      </c>
      <c r="G4" s="25" t="s">
        <v>37</v>
      </c>
      <c r="H4" s="22" t="s">
        <v>8</v>
      </c>
      <c r="I4" s="20" t="s">
        <v>7</v>
      </c>
      <c r="J4" s="20" t="s">
        <v>10</v>
      </c>
    </row>
    <row r="5" spans="1:12" ht="18" customHeight="1" thickTop="1" thickBot="1">
      <c r="A5" s="43">
        <v>4</v>
      </c>
      <c r="B5" s="44" t="s">
        <v>17</v>
      </c>
      <c r="D5" s="23"/>
      <c r="E5" s="23"/>
      <c r="F5" s="23"/>
      <c r="H5" s="22" t="s">
        <v>9</v>
      </c>
      <c r="I5" s="20" t="s">
        <v>10</v>
      </c>
      <c r="J5" s="27" t="s">
        <v>17</v>
      </c>
    </row>
    <row r="6" spans="1:12" ht="18" customHeight="1" thickTop="1" thickBot="1">
      <c r="A6" s="43">
        <v>5</v>
      </c>
      <c r="B6" s="44" t="s">
        <v>9</v>
      </c>
      <c r="D6" s="23"/>
      <c r="E6" s="23"/>
      <c r="F6" s="23"/>
      <c r="H6" s="22" t="s">
        <v>10</v>
      </c>
      <c r="I6" s="20" t="s">
        <v>46</v>
      </c>
    </row>
    <row r="7" spans="1:12" ht="18" customHeight="1" thickTop="1" thickBot="1">
      <c r="A7" s="43">
        <v>6</v>
      </c>
      <c r="B7" s="44" t="s">
        <v>14</v>
      </c>
      <c r="D7" s="23"/>
      <c r="E7" s="23"/>
      <c r="F7" s="23"/>
      <c r="H7" s="22" t="s">
        <v>11</v>
      </c>
      <c r="I7" s="27" t="s">
        <v>15</v>
      </c>
    </row>
    <row r="8" spans="1:12" ht="18" customHeight="1" thickTop="1">
      <c r="A8" s="43">
        <v>7</v>
      </c>
      <c r="B8" s="44" t="s">
        <v>7</v>
      </c>
      <c r="D8" s="23"/>
      <c r="E8" s="23"/>
      <c r="F8" s="23"/>
      <c r="H8" s="26" t="s">
        <v>12</v>
      </c>
    </row>
    <row r="9" spans="1:12" ht="18" customHeight="1">
      <c r="A9" s="43">
        <v>8</v>
      </c>
      <c r="B9" s="44" t="s">
        <v>10</v>
      </c>
    </row>
    <row r="10" spans="1:12" ht="18" customHeight="1">
      <c r="A10" s="43">
        <v>9</v>
      </c>
      <c r="B10" s="44" t="s">
        <v>42</v>
      </c>
      <c r="I10" s="18"/>
    </row>
    <row r="11" spans="1:12" ht="18" customHeight="1">
      <c r="A11" s="43">
        <v>10</v>
      </c>
      <c r="B11" s="44" t="s">
        <v>8</v>
      </c>
    </row>
    <row r="12" spans="1:12" ht="18" customHeight="1">
      <c r="A12" s="43">
        <v>11</v>
      </c>
      <c r="B12" s="44" t="s">
        <v>6</v>
      </c>
    </row>
    <row r="13" spans="1:12" ht="18" customHeight="1">
      <c r="A13" s="47">
        <v>12</v>
      </c>
      <c r="B13" s="48" t="s">
        <v>15</v>
      </c>
    </row>
    <row r="14" spans="1:12">
      <c r="A14" s="47">
        <v>13</v>
      </c>
      <c r="B14" s="48" t="s">
        <v>43</v>
      </c>
    </row>
    <row r="15" spans="1:12" ht="17" customHeight="1">
      <c r="A15" s="47">
        <v>14</v>
      </c>
      <c r="B15" s="48" t="s">
        <v>44</v>
      </c>
    </row>
    <row r="16" spans="1:12" ht="20" customHeight="1"/>
    <row r="17" ht="21.5" customHeight="1"/>
    <row r="18" ht="21.5" customHeight="1"/>
    <row r="19" ht="21.5" customHeight="1"/>
    <row r="20" ht="21.5" customHeight="1"/>
    <row r="21" ht="21.5" customHeight="1"/>
    <row r="22" ht="21.5" customHeight="1"/>
  </sheetData>
  <sortState xmlns:xlrd2="http://schemas.microsoft.com/office/spreadsheetml/2017/richdata2" ref="B2:B13">
    <sortCondition ref="B2"/>
  </sortState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opLeftCell="A3" zoomScale="71" zoomScaleNormal="71" workbookViewId="0">
      <selection activeCell="C16" sqref="C16"/>
    </sheetView>
  </sheetViews>
  <sheetFormatPr baseColWidth="10" defaultRowHeight="16.5" customHeight="1"/>
  <cols>
    <col min="1" max="1" width="3.26953125" style="1" customWidth="1"/>
    <col min="2" max="2" width="40.453125" style="1" customWidth="1"/>
    <col min="3" max="4" width="13.81640625" style="9" customWidth="1"/>
    <col min="5" max="5" width="0.81640625" style="1" customWidth="1"/>
    <col min="6" max="6" width="11.26953125" style="1" bestFit="1" customWidth="1"/>
    <col min="7" max="7" width="10.90625" style="1"/>
    <col min="8" max="8" width="16.1796875" style="1" customWidth="1"/>
    <col min="9" max="16384" width="10.90625" style="1"/>
  </cols>
  <sheetData>
    <row r="1" spans="2:6" ht="110.5" customHeight="1">
      <c r="B1" s="58"/>
      <c r="C1" s="58"/>
      <c r="D1" s="58"/>
    </row>
    <row r="2" spans="2:6" ht="6.5" customHeight="1" thickBot="1">
      <c r="B2" s="2"/>
      <c r="C2" s="2"/>
      <c r="D2" s="2"/>
    </row>
    <row r="3" spans="2:6" s="3" customFormat="1" ht="35.5" customHeight="1" thickTop="1" thickBot="1">
      <c r="B3" s="4" t="s">
        <v>0</v>
      </c>
      <c r="C3" s="5" t="s">
        <v>2</v>
      </c>
      <c r="D3" s="5" t="s">
        <v>3</v>
      </c>
      <c r="E3" s="6"/>
      <c r="F3" s="6"/>
    </row>
    <row r="4" spans="2:6" ht="20" customHeight="1" thickTop="1" thickBot="1">
      <c r="B4" s="7" t="s">
        <v>6</v>
      </c>
      <c r="C4" s="10">
        <v>38.479999999999997</v>
      </c>
      <c r="D4" s="8">
        <f>3.47*C4</f>
        <v>133.5256</v>
      </c>
    </row>
    <row r="5" spans="2:6" ht="20" customHeight="1" thickTop="1" thickBot="1">
      <c r="B5" s="7" t="s">
        <v>7</v>
      </c>
      <c r="C5" s="10">
        <v>34.5</v>
      </c>
      <c r="D5" s="8">
        <f t="shared" ref="D5:D10" si="0">3.47*C5</f>
        <v>119.715</v>
      </c>
    </row>
    <row r="6" spans="2:6" ht="20" customHeight="1" thickTop="1" thickBot="1">
      <c r="B6" s="7" t="s">
        <v>8</v>
      </c>
      <c r="C6" s="10">
        <v>34.04</v>
      </c>
      <c r="D6" s="8">
        <f t="shared" si="0"/>
        <v>118.11880000000001</v>
      </c>
    </row>
    <row r="7" spans="2:6" ht="20" customHeight="1" thickTop="1" thickBot="1">
      <c r="B7" s="7" t="s">
        <v>9</v>
      </c>
      <c r="C7" s="10">
        <v>47.15</v>
      </c>
      <c r="D7" s="8">
        <f t="shared" si="0"/>
        <v>163.6105</v>
      </c>
    </row>
    <row r="8" spans="2:6" ht="20" customHeight="1" thickTop="1" thickBot="1">
      <c r="B8" s="7" t="s">
        <v>10</v>
      </c>
      <c r="C8" s="10">
        <v>30.36</v>
      </c>
      <c r="D8" s="8">
        <f t="shared" si="0"/>
        <v>105.34920000000001</v>
      </c>
      <c r="F8" s="1" t="s">
        <v>45</v>
      </c>
    </row>
    <row r="9" spans="2:6" ht="20" customHeight="1" thickTop="1" thickBot="1">
      <c r="B9" s="7" t="s">
        <v>42</v>
      </c>
      <c r="C9" s="10">
        <v>29.9</v>
      </c>
      <c r="D9" s="8">
        <f t="shared" si="0"/>
        <v>103.753</v>
      </c>
    </row>
    <row r="10" spans="2:6" ht="20" customHeight="1" thickTop="1" thickBot="1">
      <c r="B10" s="7" t="s">
        <v>12</v>
      </c>
      <c r="C10" s="10">
        <v>46</v>
      </c>
      <c r="D10" s="8">
        <f t="shared" si="0"/>
        <v>159.62</v>
      </c>
    </row>
    <row r="11" spans="2:6" s="3" customFormat="1" ht="35" customHeight="1" thickTop="1" thickBot="1">
      <c r="B11" s="4" t="s">
        <v>1</v>
      </c>
      <c r="C11" s="5" t="s">
        <v>2</v>
      </c>
      <c r="D11" s="5" t="s">
        <v>3</v>
      </c>
    </row>
    <row r="12" spans="2:6" ht="20" customHeight="1" thickTop="1" thickBot="1">
      <c r="B12" s="7" t="s">
        <v>13</v>
      </c>
      <c r="C12" s="10">
        <v>30.13</v>
      </c>
      <c r="D12" s="8">
        <f>3.47*C12</f>
        <v>104.55110000000001</v>
      </c>
    </row>
    <row r="13" spans="2:6" ht="20" customHeight="1" thickTop="1" thickBot="1">
      <c r="B13" s="7" t="s">
        <v>14</v>
      </c>
      <c r="C13" s="10">
        <v>30.48</v>
      </c>
      <c r="D13" s="8">
        <f t="shared" ref="D13:D17" si="1">3.47*C13</f>
        <v>105.76560000000001</v>
      </c>
    </row>
    <row r="14" spans="2:6" ht="20" customHeight="1" thickTop="1" thickBot="1">
      <c r="B14" s="7" t="s">
        <v>7</v>
      </c>
      <c r="C14" s="10">
        <v>34.04</v>
      </c>
      <c r="D14" s="8">
        <f t="shared" si="1"/>
        <v>118.11880000000001</v>
      </c>
    </row>
    <row r="15" spans="2:6" ht="20" customHeight="1" thickTop="1" thickBot="1">
      <c r="B15" s="7" t="s">
        <v>10</v>
      </c>
      <c r="C15" s="10">
        <v>28.06</v>
      </c>
      <c r="D15" s="8">
        <f t="shared" si="1"/>
        <v>97.368200000000002</v>
      </c>
    </row>
    <row r="16" spans="2:6" ht="20" customHeight="1" thickTop="1" thickBot="1">
      <c r="B16" s="7" t="s">
        <v>42</v>
      </c>
      <c r="C16" s="10">
        <v>27.6</v>
      </c>
      <c r="D16" s="8">
        <f t="shared" si="1"/>
        <v>95.772000000000006</v>
      </c>
    </row>
    <row r="17" spans="2:4" ht="20" customHeight="1" thickTop="1" thickBot="1">
      <c r="B17" s="7" t="s">
        <v>15</v>
      </c>
      <c r="C17" s="10">
        <v>29.67</v>
      </c>
      <c r="D17" s="8">
        <f t="shared" si="1"/>
        <v>102.95490000000001</v>
      </c>
    </row>
    <row r="18" spans="2:4" s="3" customFormat="1" ht="35.5" customHeight="1" thickTop="1" thickBot="1">
      <c r="B18" s="4" t="s">
        <v>18</v>
      </c>
      <c r="C18" s="5" t="s">
        <v>2</v>
      </c>
      <c r="D18" s="5" t="s">
        <v>3</v>
      </c>
    </row>
    <row r="19" spans="2:4" ht="20" customHeight="1" thickTop="1" thickBot="1">
      <c r="B19" s="7" t="s">
        <v>16</v>
      </c>
      <c r="C19" s="11">
        <v>31.28</v>
      </c>
      <c r="D19" s="8">
        <f>3.47*C19</f>
        <v>108.54160000000002</v>
      </c>
    </row>
    <row r="20" spans="2:4" ht="20" customHeight="1" thickTop="1" thickBot="1">
      <c r="B20" s="7" t="s">
        <v>7</v>
      </c>
      <c r="C20" s="11">
        <v>37.950000000000003</v>
      </c>
      <c r="D20" s="8">
        <f t="shared" ref="D20:D22" si="2">3.47*C20</f>
        <v>131.68650000000002</v>
      </c>
    </row>
    <row r="21" spans="2:4" ht="20" customHeight="1" thickTop="1" thickBot="1">
      <c r="B21" s="7" t="s">
        <v>10</v>
      </c>
      <c r="C21" s="11">
        <v>29.33</v>
      </c>
      <c r="D21" s="8">
        <f t="shared" si="2"/>
        <v>101.77509999999999</v>
      </c>
    </row>
    <row r="22" spans="2:4" ht="20" customHeight="1" thickTop="1" thickBot="1">
      <c r="B22" s="7" t="s">
        <v>17</v>
      </c>
      <c r="C22" s="11">
        <v>30.71</v>
      </c>
      <c r="D22" s="8">
        <f t="shared" si="2"/>
        <v>106.56370000000001</v>
      </c>
    </row>
    <row r="23" spans="2:4" ht="20" customHeight="1" thickTop="1" thickBot="1">
      <c r="B23" s="7"/>
      <c r="C23" s="8"/>
      <c r="D23" s="8"/>
    </row>
    <row r="24" spans="2:4" ht="20" customHeight="1" thickTop="1" thickBot="1">
      <c r="B24" s="7"/>
      <c r="C24" s="8"/>
      <c r="D24" s="8"/>
    </row>
    <row r="25" spans="2:4" ht="16.5" customHeight="1" thickTop="1"/>
  </sheetData>
  <mergeCells count="1">
    <mergeCell ref="B1:D1"/>
  </mergeCells>
  <phoneticPr fontId="3" type="noConversion"/>
  <dataValidations count="1">
    <dataValidation type="list" allowBlank="1" showInputMessage="1" showErrorMessage="1" sqref="B4:B10 B12:B17 B19:B23" xr:uid="{D74A1EB9-72F5-48EE-B6BA-765EA1267640}">
      <formula1>MarcaLlanta</formula1>
    </dataValidation>
  </dataValidations>
  <printOptions horizontalCentered="1"/>
  <pageMargins left="0.70866141732283472" right="0.70866141732283472" top="0.15748031496062992" bottom="0.15748031496062992" header="0.31496062992125984" footer="0.31496062992125984"/>
  <pageSetup paperSize="9" scale="9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68B7-71D7-4FC1-B1F1-6395FBE2EE9F}">
  <dimension ref="B1:M16"/>
  <sheetViews>
    <sheetView zoomScale="71" zoomScaleNormal="71" workbookViewId="0">
      <selection activeCell="I7" sqref="I7"/>
    </sheetView>
  </sheetViews>
  <sheetFormatPr baseColWidth="10" defaultRowHeight="16.5" customHeight="1"/>
  <cols>
    <col min="1" max="1" width="0.453125" style="1" customWidth="1"/>
    <col min="2" max="2" width="31.36328125" style="1" customWidth="1"/>
    <col min="3" max="4" width="11.81640625" style="9" customWidth="1"/>
    <col min="5" max="5" width="0.81640625" style="1" customWidth="1"/>
    <col min="6" max="6" width="5.1796875" style="1" customWidth="1"/>
    <col min="7" max="7" width="31.36328125" style="1" customWidth="1"/>
    <col min="8" max="9" width="11.81640625" style="1" customWidth="1"/>
    <col min="10" max="10" width="6.1796875" style="1" customWidth="1"/>
    <col min="11" max="11" width="31.36328125" style="1" customWidth="1"/>
    <col min="12" max="13" width="11.81640625" style="1" customWidth="1"/>
    <col min="14" max="16384" width="10.90625" style="1"/>
  </cols>
  <sheetData>
    <row r="1" spans="2:13" ht="110.5" customHeight="1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2:13" ht="6.5" customHeight="1">
      <c r="B2" s="2"/>
      <c r="C2" s="2"/>
      <c r="D2" s="2"/>
    </row>
    <row r="3" spans="2:13" s="3" customFormat="1" ht="35.5" customHeight="1" thickBot="1">
      <c r="B3" s="51" t="s">
        <v>0</v>
      </c>
      <c r="C3" s="52" t="s">
        <v>2</v>
      </c>
      <c r="D3" s="53" t="s">
        <v>3</v>
      </c>
      <c r="E3" s="6"/>
      <c r="F3" s="6"/>
      <c r="G3" s="51" t="s">
        <v>1</v>
      </c>
      <c r="H3" s="52" t="s">
        <v>2</v>
      </c>
      <c r="I3" s="53" t="s">
        <v>3</v>
      </c>
      <c r="K3" s="51" t="s">
        <v>18</v>
      </c>
      <c r="L3" s="52" t="s">
        <v>2</v>
      </c>
      <c r="M3" s="53" t="s">
        <v>3</v>
      </c>
    </row>
    <row r="4" spans="2:13" ht="20" customHeight="1" thickTop="1" thickBot="1">
      <c r="B4" s="49" t="s">
        <v>6</v>
      </c>
      <c r="C4" s="10">
        <f>'PRECIO LISTA'!C4+5</f>
        <v>43.48</v>
      </c>
      <c r="D4" s="50">
        <f>3.47*C4</f>
        <v>150.87559999999999</v>
      </c>
      <c r="G4" s="49" t="s">
        <v>13</v>
      </c>
      <c r="H4" s="10">
        <f>'PRECIO LISTA'!C12+5</f>
        <v>35.129999999999995</v>
      </c>
      <c r="I4" s="50">
        <f>3.47*H4</f>
        <v>121.90109999999999</v>
      </c>
      <c r="K4" s="49" t="s">
        <v>16</v>
      </c>
      <c r="L4" s="11">
        <f>'PRECIO LISTA'!C19+5</f>
        <v>36.28</v>
      </c>
      <c r="M4" s="50">
        <f>3.47*L4</f>
        <v>125.89160000000001</v>
      </c>
    </row>
    <row r="5" spans="2:13" ht="20" customHeight="1" thickTop="1" thickBot="1">
      <c r="B5" s="49" t="s">
        <v>7</v>
      </c>
      <c r="C5" s="10">
        <f>'PRECIO LISTA'!C5+5</f>
        <v>39.5</v>
      </c>
      <c r="D5" s="50">
        <f t="shared" ref="D5:D10" si="0">3.47*C5</f>
        <v>137.065</v>
      </c>
      <c r="G5" s="49" t="s">
        <v>14</v>
      </c>
      <c r="H5" s="10">
        <f>'PRECIO LISTA'!C13+5</f>
        <v>35.480000000000004</v>
      </c>
      <c r="I5" s="50">
        <f t="shared" ref="I5:I9" si="1">3.47*H5</f>
        <v>123.11560000000001</v>
      </c>
      <c r="K5" s="49" t="s">
        <v>7</v>
      </c>
      <c r="L5" s="11">
        <f>'PRECIO LISTA'!C20+5</f>
        <v>42.95</v>
      </c>
      <c r="M5" s="50">
        <f t="shared" ref="M5:M7" si="2">3.47*L5</f>
        <v>149.03650000000002</v>
      </c>
    </row>
    <row r="6" spans="2:13" ht="20" customHeight="1" thickTop="1" thickBot="1">
      <c r="B6" s="49" t="s">
        <v>8</v>
      </c>
      <c r="C6" s="10">
        <f>'PRECIO LISTA'!C6+5</f>
        <v>39.04</v>
      </c>
      <c r="D6" s="50">
        <f t="shared" si="0"/>
        <v>135.46880000000002</v>
      </c>
      <c r="G6" s="49" t="s">
        <v>7</v>
      </c>
      <c r="H6" s="10">
        <f>'PRECIO LISTA'!C14+5</f>
        <v>39.04</v>
      </c>
      <c r="I6" s="50">
        <f t="shared" si="1"/>
        <v>135.46880000000002</v>
      </c>
      <c r="K6" s="49" t="s">
        <v>10</v>
      </c>
      <c r="L6" s="11">
        <f>'PRECIO LISTA'!C21+5</f>
        <v>34.33</v>
      </c>
      <c r="M6" s="50">
        <f t="shared" si="2"/>
        <v>119.1251</v>
      </c>
    </row>
    <row r="7" spans="2:13" ht="20" customHeight="1" thickTop="1" thickBot="1">
      <c r="B7" s="49" t="s">
        <v>9</v>
      </c>
      <c r="C7" s="10">
        <f>'PRECIO LISTA'!C7+5</f>
        <v>52.15</v>
      </c>
      <c r="D7" s="50">
        <f t="shared" si="0"/>
        <v>180.9605</v>
      </c>
      <c r="G7" s="49" t="s">
        <v>10</v>
      </c>
      <c r="H7" s="10">
        <f>'PRECIO LISTA'!C15+5</f>
        <v>33.06</v>
      </c>
      <c r="I7" s="50">
        <f t="shared" si="1"/>
        <v>114.71820000000001</v>
      </c>
      <c r="K7" s="54" t="s">
        <v>17</v>
      </c>
      <c r="L7" s="57">
        <f>'PRECIO LISTA'!C22+5</f>
        <v>35.71</v>
      </c>
      <c r="M7" s="56">
        <f t="shared" si="2"/>
        <v>123.91370000000001</v>
      </c>
    </row>
    <row r="8" spans="2:13" ht="20" customHeight="1" thickTop="1" thickBot="1">
      <c r="B8" s="49" t="s">
        <v>10</v>
      </c>
      <c r="C8" s="10">
        <f>'PRECIO LISTA'!C8+5</f>
        <v>35.36</v>
      </c>
      <c r="D8" s="50">
        <f t="shared" si="0"/>
        <v>122.6992</v>
      </c>
      <c r="G8" s="49" t="s">
        <v>42</v>
      </c>
      <c r="H8" s="10">
        <f>'PRECIO LISTA'!C16+5</f>
        <v>32.6</v>
      </c>
      <c r="I8" s="50">
        <f t="shared" si="1"/>
        <v>113.12200000000001</v>
      </c>
    </row>
    <row r="9" spans="2:13" ht="20" customHeight="1" thickTop="1" thickBot="1">
      <c r="B9" s="49" t="s">
        <v>42</v>
      </c>
      <c r="C9" s="10">
        <f>'PRECIO LISTA'!C9+5</f>
        <v>34.9</v>
      </c>
      <c r="D9" s="50">
        <f t="shared" si="0"/>
        <v>121.10300000000001</v>
      </c>
      <c r="G9" s="54" t="s">
        <v>15</v>
      </c>
      <c r="H9" s="55">
        <f>'PRECIO LISTA'!C17+5</f>
        <v>34.67</v>
      </c>
      <c r="I9" s="56">
        <f t="shared" si="1"/>
        <v>120.30490000000002</v>
      </c>
    </row>
    <row r="10" spans="2:13" ht="20" customHeight="1" thickTop="1">
      <c r="B10" s="54" t="s">
        <v>12</v>
      </c>
      <c r="C10" s="55">
        <f>'PRECIO LISTA'!C10+5</f>
        <v>51</v>
      </c>
      <c r="D10" s="56">
        <f t="shared" si="0"/>
        <v>176.97</v>
      </c>
    </row>
    <row r="11" spans="2:13" s="3" customFormat="1" ht="35" customHeight="1"/>
    <row r="12" spans="2:13" s="3" customFormat="1" ht="35.5" customHeight="1"/>
    <row r="13" spans="2:13" ht="20" customHeight="1"/>
    <row r="14" spans="2:13" ht="20" customHeight="1"/>
    <row r="15" spans="2:13" ht="20" customHeight="1">
      <c r="I15" s="12"/>
    </row>
    <row r="16" spans="2:13" ht="20" customHeight="1"/>
  </sheetData>
  <mergeCells count="1">
    <mergeCell ref="B1:M1"/>
  </mergeCells>
  <printOptions horizontalCentered="1"/>
  <pageMargins left="0.70866141732283472" right="0.70866141732283472" top="0.15748031496062992" bottom="0.15748031496062992" header="0.31496062992125984" footer="0.31496062992125984"/>
  <pageSetup paperSize="9" scale="92"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0D22-3EDC-48DB-9D44-7E6DC89CA5AF}">
  <dimension ref="B2:AN132"/>
  <sheetViews>
    <sheetView tabSelected="1" zoomScale="81" zoomScaleNormal="81" workbookViewId="0">
      <selection activeCell="M12" sqref="M12"/>
    </sheetView>
  </sheetViews>
  <sheetFormatPr baseColWidth="10" defaultRowHeight="11.5"/>
  <cols>
    <col min="1" max="1" width="10.90625" style="14"/>
    <col min="2" max="2" width="28.54296875" style="14" customWidth="1"/>
    <col min="3" max="3" width="16.90625" style="15" customWidth="1"/>
    <col min="4" max="5" width="16.90625" style="14" customWidth="1"/>
    <col min="6" max="6" width="12.6328125" style="15" customWidth="1"/>
    <col min="7" max="9" width="11.36328125" style="15" customWidth="1"/>
    <col min="10" max="10" width="17.90625" style="15" customWidth="1"/>
    <col min="11" max="11" width="15.54296875" style="15" customWidth="1"/>
    <col min="12" max="12" width="17.36328125" style="15" customWidth="1"/>
    <col min="13" max="17" width="10.81640625" style="15" customWidth="1"/>
    <col min="18" max="18" width="14" style="15" bestFit="1" customWidth="1"/>
    <col min="19" max="20" width="9.26953125" style="15" customWidth="1"/>
    <col min="21" max="21" width="14" style="15" bestFit="1" customWidth="1"/>
    <col min="22" max="40" width="6.26953125" style="15" customWidth="1"/>
    <col min="41" max="16384" width="10.90625" style="14"/>
  </cols>
  <sheetData>
    <row r="2" spans="2:40" ht="19" customHeight="1">
      <c r="B2" s="29"/>
      <c r="C2" s="30"/>
      <c r="D2" s="59" t="s">
        <v>27</v>
      </c>
      <c r="E2" s="59"/>
      <c r="F2" s="59"/>
      <c r="G2" s="42"/>
      <c r="H2" s="42"/>
      <c r="I2" s="42"/>
      <c r="J2" s="31"/>
      <c r="K2" s="29"/>
      <c r="L2" s="29"/>
    </row>
    <row r="3" spans="2:40" ht="28" customHeight="1">
      <c r="B3" s="28" t="s">
        <v>19</v>
      </c>
      <c r="C3" s="28" t="s">
        <v>31</v>
      </c>
      <c r="D3" s="32" t="s">
        <v>26</v>
      </c>
      <c r="E3" s="32" t="s">
        <v>25</v>
      </c>
      <c r="F3" s="32" t="s">
        <v>24</v>
      </c>
      <c r="G3" s="63" t="s">
        <v>41</v>
      </c>
      <c r="H3" s="63" t="s">
        <v>47</v>
      </c>
      <c r="I3" s="63" t="s">
        <v>48</v>
      </c>
      <c r="J3" s="28" t="s">
        <v>20</v>
      </c>
      <c r="K3" s="28" t="s">
        <v>21</v>
      </c>
      <c r="L3" s="28" t="s">
        <v>22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2:40" ht="20.5" customHeight="1">
      <c r="B4" s="33" t="s">
        <v>23</v>
      </c>
      <c r="C4" s="34" t="s">
        <v>32</v>
      </c>
      <c r="D4" s="33" t="s">
        <v>34</v>
      </c>
      <c r="E4" s="33" t="s">
        <v>10</v>
      </c>
      <c r="F4" s="35">
        <v>2</v>
      </c>
      <c r="G4" s="60">
        <v>33.06</v>
      </c>
      <c r="H4" s="60">
        <f>Tabla12[[#This Row],[CANTIDAD]]*Tabla12[[#This Row],[PRECIO UNITARIO]]</f>
        <v>66.12</v>
      </c>
      <c r="I4" s="62">
        <f>3.52*Tabla12[[#This Row],[PAGO DOLARES]]</f>
        <v>232.7424</v>
      </c>
      <c r="J4" s="41">
        <v>44011</v>
      </c>
      <c r="K4" s="35"/>
      <c r="L4" s="35"/>
    </row>
    <row r="5" spans="2:40" ht="20.5" customHeight="1">
      <c r="B5" s="33" t="s">
        <v>23</v>
      </c>
      <c r="C5" s="34" t="s">
        <v>32</v>
      </c>
      <c r="D5" s="33" t="s">
        <v>33</v>
      </c>
      <c r="E5" s="33" t="s">
        <v>46</v>
      </c>
      <c r="F5" s="35">
        <v>2</v>
      </c>
      <c r="G5" s="60">
        <v>34.9</v>
      </c>
      <c r="H5" s="60">
        <f>Tabla12[[#This Row],[CANTIDAD]]*Tabla12[[#This Row],[PRECIO UNITARIO]]</f>
        <v>69.8</v>
      </c>
      <c r="I5" s="62">
        <f>3.52*Tabla12[[#This Row],[PAGO DOLARES]]</f>
        <v>245.696</v>
      </c>
      <c r="J5" s="41">
        <v>44011</v>
      </c>
      <c r="K5" s="35"/>
      <c r="L5" s="35"/>
    </row>
    <row r="6" spans="2:40" ht="20.5" customHeight="1">
      <c r="B6" s="33"/>
      <c r="C6" s="34"/>
      <c r="D6" s="33"/>
      <c r="E6" s="33"/>
      <c r="F6" s="35"/>
      <c r="G6" s="60"/>
      <c r="H6" s="60">
        <f>Tabla12[[#This Row],[CANTIDAD]]*Tabla12[[#This Row],[PRECIO UNITARIO]]</f>
        <v>0</v>
      </c>
      <c r="I6" s="62">
        <f>3.52*Tabla12[[#This Row],[PAGO DOLARES]]</f>
        <v>0</v>
      </c>
      <c r="J6" s="36"/>
      <c r="K6" s="35"/>
      <c r="L6" s="35"/>
    </row>
    <row r="7" spans="2:40" ht="20.5" customHeight="1">
      <c r="B7" s="33"/>
      <c r="C7" s="34"/>
      <c r="D7" s="33"/>
      <c r="E7" s="33"/>
      <c r="F7" s="35"/>
      <c r="G7" s="60"/>
      <c r="H7" s="60">
        <f>Tabla12[[#This Row],[CANTIDAD]]*Tabla12[[#This Row],[PRECIO UNITARIO]]</f>
        <v>0</v>
      </c>
      <c r="I7" s="62">
        <f>3.52*Tabla12[[#This Row],[PAGO DOLARES]]</f>
        <v>0</v>
      </c>
      <c r="J7" s="36"/>
      <c r="K7" s="35"/>
      <c r="L7" s="35"/>
    </row>
    <row r="8" spans="2:40" ht="20.5" customHeight="1">
      <c r="B8" s="33"/>
      <c r="C8" s="34"/>
      <c r="D8" s="33"/>
      <c r="E8" s="33"/>
      <c r="F8" s="35"/>
      <c r="G8" s="60"/>
      <c r="H8" s="60">
        <f>Tabla12[[#This Row],[CANTIDAD]]*Tabla12[[#This Row],[PRECIO UNITARIO]]</f>
        <v>0</v>
      </c>
      <c r="I8" s="62">
        <f>3.52*Tabla12[[#This Row],[PAGO DOLARES]]</f>
        <v>0</v>
      </c>
      <c r="J8" s="36"/>
      <c r="K8" s="35"/>
      <c r="L8" s="35"/>
      <c r="S8" s="15" t="b">
        <f>IF(T8=Q8,IF(U8=R8,P4,0))</f>
        <v>0</v>
      </c>
      <c r="T8" s="15" t="s">
        <v>34</v>
      </c>
      <c r="U8" s="15" t="s">
        <v>10</v>
      </c>
    </row>
    <row r="9" spans="2:40" ht="20.5" customHeight="1">
      <c r="B9" s="33"/>
      <c r="C9" s="34"/>
      <c r="D9" s="33"/>
      <c r="E9" s="33"/>
      <c r="F9" s="35"/>
      <c r="G9" s="60"/>
      <c r="H9" s="60">
        <f>Tabla12[[#This Row],[CANTIDAD]]*Tabla12[[#This Row],[PRECIO UNITARIO]]</f>
        <v>0</v>
      </c>
      <c r="I9" s="62">
        <f>3.52*Tabla12[[#This Row],[PAGO DOLARES]]</f>
        <v>0</v>
      </c>
      <c r="J9" s="36"/>
      <c r="K9" s="35"/>
      <c r="L9" s="35"/>
    </row>
    <row r="10" spans="2:40" ht="20.5" customHeight="1">
      <c r="B10" s="33"/>
      <c r="C10" s="34"/>
      <c r="D10" s="33"/>
      <c r="E10" s="33"/>
      <c r="F10" s="35"/>
      <c r="G10" s="60"/>
      <c r="H10" s="60">
        <f>Tabla12[[#This Row],[CANTIDAD]]*Tabla12[[#This Row],[PRECIO UNITARIO]]</f>
        <v>0</v>
      </c>
      <c r="I10" s="62">
        <f>3.52*Tabla12[[#This Row],[PAGO DOLARES]]</f>
        <v>0</v>
      </c>
      <c r="J10" s="36"/>
      <c r="K10" s="35"/>
      <c r="L10" s="35"/>
    </row>
    <row r="11" spans="2:40" ht="20.5" customHeight="1">
      <c r="B11" s="33"/>
      <c r="C11" s="34"/>
      <c r="D11" s="33"/>
      <c r="E11" s="33"/>
      <c r="F11" s="35"/>
      <c r="G11" s="60"/>
      <c r="H11" s="60">
        <f>Tabla12[[#This Row],[CANTIDAD]]*Tabla12[[#This Row],[PRECIO UNITARIO]]</f>
        <v>0</v>
      </c>
      <c r="I11" s="62">
        <f>3.52*Tabla12[[#This Row],[PAGO DOLARES]]</f>
        <v>0</v>
      </c>
      <c r="J11" s="36"/>
      <c r="K11" s="35"/>
      <c r="L11" s="35"/>
    </row>
    <row r="12" spans="2:40" ht="20.5" customHeight="1">
      <c r="B12" s="33"/>
      <c r="C12" s="34"/>
      <c r="D12" s="33"/>
      <c r="E12" s="33"/>
      <c r="F12" s="35"/>
      <c r="G12" s="60"/>
      <c r="H12" s="60">
        <f>Tabla12[[#This Row],[CANTIDAD]]*Tabla12[[#This Row],[PRECIO UNITARIO]]</f>
        <v>0</v>
      </c>
      <c r="I12" s="62">
        <f>3.52*Tabla12[[#This Row],[PAGO DOLARES]]</f>
        <v>0</v>
      </c>
      <c r="J12" s="36"/>
      <c r="K12" s="35"/>
      <c r="L12" s="35"/>
    </row>
    <row r="13" spans="2:40" ht="20.5" customHeight="1">
      <c r="B13" s="33"/>
      <c r="C13" s="34"/>
      <c r="D13" s="33"/>
      <c r="E13" s="33"/>
      <c r="F13" s="35"/>
      <c r="G13" s="60"/>
      <c r="H13" s="60">
        <f>Tabla12[[#This Row],[CANTIDAD]]*Tabla12[[#This Row],[PRECIO UNITARIO]]</f>
        <v>0</v>
      </c>
      <c r="I13" s="62">
        <f>3.52*Tabla12[[#This Row],[PAGO DOLARES]]</f>
        <v>0</v>
      </c>
      <c r="J13" s="36"/>
      <c r="K13" s="35"/>
      <c r="L13" s="35"/>
    </row>
    <row r="14" spans="2:40" ht="20.5" customHeight="1">
      <c r="B14" s="33"/>
      <c r="C14" s="34"/>
      <c r="D14" s="33"/>
      <c r="E14" s="33"/>
      <c r="F14" s="35"/>
      <c r="G14" s="60"/>
      <c r="H14" s="60">
        <f>Tabla12[[#This Row],[CANTIDAD]]*Tabla12[[#This Row],[PRECIO UNITARIO]]</f>
        <v>0</v>
      </c>
      <c r="I14" s="62">
        <f>3.52*Tabla12[[#This Row],[PAGO DOLARES]]</f>
        <v>0</v>
      </c>
      <c r="J14" s="36"/>
      <c r="K14" s="35"/>
      <c r="L14" s="35"/>
    </row>
    <row r="15" spans="2:40" ht="20.5" customHeight="1">
      <c r="B15" s="37"/>
      <c r="C15" s="38"/>
      <c r="D15" s="33"/>
      <c r="E15" s="33"/>
      <c r="F15" s="39"/>
      <c r="G15" s="61"/>
      <c r="H15" s="61">
        <f>Tabla12[[#This Row],[CANTIDAD]]*Tabla12[[#This Row],[PRECIO UNITARIO]]</f>
        <v>0</v>
      </c>
      <c r="I15" s="62">
        <f>3.52*Tabla12[[#This Row],[PAGO DOLARES]]</f>
        <v>0</v>
      </c>
      <c r="J15" s="40"/>
      <c r="K15" s="39"/>
      <c r="L15" s="39"/>
    </row>
    <row r="16" spans="2:40" ht="14.5" customHeight="1"/>
    <row r="17" ht="14.5" customHeight="1"/>
    <row r="18" ht="14.5" customHeight="1"/>
    <row r="19" ht="14.5" customHeight="1"/>
    <row r="20" ht="14.5" customHeight="1"/>
    <row r="21" ht="14.5" customHeight="1"/>
    <row r="22" ht="14.5" customHeight="1"/>
    <row r="23" ht="14.5" customHeight="1"/>
    <row r="24" ht="14.5" customHeight="1"/>
    <row r="25" ht="14.5" customHeight="1"/>
    <row r="26" ht="14.5" customHeight="1"/>
    <row r="27" ht="14.5" customHeight="1"/>
    <row r="28" ht="14.5" customHeight="1"/>
    <row r="29" ht="14.5" customHeight="1"/>
    <row r="30" ht="14.5" customHeight="1"/>
    <row r="31" ht="14.5" customHeight="1"/>
    <row r="32" ht="14.5" customHeight="1"/>
    <row r="33" ht="14.5" customHeight="1"/>
    <row r="34" ht="14.5" customHeight="1"/>
    <row r="35" ht="14.5" customHeight="1"/>
    <row r="36" ht="14.5" customHeight="1"/>
    <row r="37" ht="14.5" customHeight="1"/>
    <row r="38" ht="14.5" customHeight="1"/>
    <row r="39" ht="14.5" customHeight="1"/>
    <row r="40" ht="14.5" customHeight="1"/>
    <row r="41" ht="14.5" customHeight="1"/>
    <row r="42" ht="14.5" customHeight="1"/>
    <row r="43" ht="14.5" customHeight="1"/>
    <row r="44" ht="14.5" customHeight="1"/>
    <row r="45" ht="14.5" customHeight="1"/>
    <row r="46" ht="14.5" customHeight="1"/>
    <row r="47" ht="14.5" customHeight="1"/>
    <row r="48" ht="14.5" customHeight="1"/>
    <row r="49" ht="14.5" customHeight="1"/>
    <row r="50" ht="14.5" customHeight="1"/>
    <row r="51" ht="14.5" customHeight="1"/>
    <row r="52" ht="14.5" customHeight="1"/>
    <row r="53" ht="14.5" customHeight="1"/>
    <row r="54" ht="14.5" customHeight="1"/>
    <row r="55" ht="14.5" customHeight="1"/>
    <row r="56" ht="14.5" customHeight="1"/>
    <row r="57" ht="14.5" customHeight="1"/>
    <row r="58" ht="14.5" customHeight="1"/>
    <row r="59" ht="14.5" customHeight="1"/>
    <row r="60" ht="14.5" customHeight="1"/>
    <row r="61" ht="14.5" customHeight="1"/>
    <row r="62" ht="14.5" customHeight="1"/>
    <row r="63" ht="14.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  <row r="76" ht="14.5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  <row r="97" ht="14.5" customHeight="1"/>
    <row r="98" ht="14.5" customHeight="1"/>
    <row r="99" ht="14.5" customHeight="1"/>
    <row r="100" ht="14.5" customHeight="1"/>
    <row r="101" ht="14.5" customHeight="1"/>
    <row r="102" ht="14.5" customHeight="1"/>
    <row r="103" ht="14.5" customHeight="1"/>
    <row r="104" ht="14.5" customHeight="1"/>
    <row r="105" ht="14.5" customHeight="1"/>
    <row r="106" ht="14.5" customHeight="1"/>
    <row r="107" ht="14.5" customHeight="1"/>
    <row r="108" ht="14.5" customHeight="1"/>
    <row r="109" ht="14.5" customHeight="1"/>
    <row r="110" ht="14.5" customHeight="1"/>
    <row r="111" ht="14.5" customHeight="1"/>
    <row r="112" ht="14.5" customHeight="1"/>
    <row r="113" ht="14.5" customHeight="1"/>
    <row r="114" ht="14.5" customHeight="1"/>
    <row r="115" ht="14.5" customHeight="1"/>
    <row r="116" ht="14.5" customHeight="1"/>
    <row r="117" ht="14.5" customHeight="1"/>
    <row r="118" ht="14.5" customHeight="1"/>
    <row r="119" ht="14.5" customHeight="1"/>
    <row r="120" ht="14.5" customHeight="1"/>
    <row r="121" ht="14.5" customHeight="1"/>
    <row r="122" ht="14.5" customHeight="1"/>
    <row r="123" ht="14.5" customHeight="1"/>
    <row r="124" ht="14.5" customHeight="1"/>
    <row r="125" ht="14.5" customHeight="1"/>
    <row r="126" ht="14.5" customHeight="1"/>
    <row r="127" ht="14.5" customHeight="1"/>
    <row r="128" ht="14.5" customHeight="1"/>
    <row r="129" ht="14.5" customHeight="1"/>
    <row r="130" ht="14.5" customHeight="1"/>
    <row r="131" ht="14.5" customHeight="1"/>
    <row r="132" ht="14.5" customHeight="1"/>
  </sheetData>
  <mergeCells count="1">
    <mergeCell ref="D2:F2"/>
  </mergeCells>
  <phoneticPr fontId="3" type="noConversion"/>
  <dataValidations disablePrompts="1" count="2">
    <dataValidation type="list" allowBlank="1" showInputMessage="1" showErrorMessage="1" sqref="D4:D15" xr:uid="{6B691866-FBD7-4414-A6FC-B5C75F35801B}">
      <formula1>MEDIDAS</formula1>
    </dataValidation>
    <dataValidation type="list" allowBlank="1" showInputMessage="1" showErrorMessage="1" sqref="E4:E15" xr:uid="{525ABB43-5B10-454B-911D-FC41F21FD4B5}">
      <formula1>INDIRECT($D$4)</formula1>
    </dataValidation>
  </dataValidations>
  <pageMargins left="0.7" right="0.7" top="0.75" bottom="0.75" header="0.3" footer="0.3"/>
  <pageSetup paperSize="9"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527D28B-5B4E-4339-9653-D4D4F61DB673}">
          <x14:formula1>
            <xm:f>CODIGOS!$E$2:$E$3</xm:f>
          </x14:formula1>
          <xm:sqref>K4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19</vt:i4>
      </vt:variant>
    </vt:vector>
  </HeadingPairs>
  <TitlesOfParts>
    <vt:vector size="23" baseType="lpstr">
      <vt:lpstr>CODIGOS</vt:lpstr>
      <vt:lpstr>PRECIO LISTA</vt:lpstr>
      <vt:lpstr>PRECIO VENTA</vt:lpstr>
      <vt:lpstr>VENTAS</vt:lpstr>
      <vt:lpstr>_185.7015</vt:lpstr>
      <vt:lpstr>_185.70R13</vt:lpstr>
      <vt:lpstr>_185.70R14</vt:lpstr>
      <vt:lpstr>_185.70R15</vt:lpstr>
      <vt:lpstr>_185_70R13</vt:lpstr>
      <vt:lpstr>_185_70R14</vt:lpstr>
      <vt:lpstr>_185_70R15</vt:lpstr>
      <vt:lpstr>_70R14</vt:lpstr>
      <vt:lpstr>MARCA_MEDIDA13</vt:lpstr>
      <vt:lpstr>MARCA_MEDIDA14</vt:lpstr>
      <vt:lpstr>MARCA_MEDIDA15</vt:lpstr>
      <vt:lpstr>MarcaLlanta</vt:lpstr>
      <vt:lpstr>MED185_70R13</vt:lpstr>
      <vt:lpstr>MED185_70R14</vt:lpstr>
      <vt:lpstr>MED185_70R15</vt:lpstr>
      <vt:lpstr>MEDIDA</vt:lpstr>
      <vt:lpstr>MEDIDAS</vt:lpstr>
      <vt:lpstr>'PRECIO LISTA'!Títulos_a_imprimir</vt:lpstr>
      <vt:lpstr>'PRECIO VENTA'!Títulos_a_imprimir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2020-07-03T00:14:26Z</dcterms:modified>
</cp:coreProperties>
</file>