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nder\Desktop\Proyecto-Documentacion-Videos_CalidadDeSoftware_Poli-Collaboration\Documentacion\"/>
    </mc:Choice>
  </mc:AlternateContent>
  <xr:revisionPtr revIDLastSave="0" documentId="13_ncr:1_{7E62859B-9A49-49A0-9DB6-9772EC3EC1CE}" xr6:coauthVersionLast="47" xr6:coauthVersionMax="47" xr10:uidLastSave="{00000000-0000-0000-0000-000000000000}"/>
  <bookViews>
    <workbookView xWindow="-120" yWindow="-120" windowWidth="20730" windowHeight="11160" firstSheet="2" xr2:uid="{4342F26F-6646-4FDA-9E84-0EDB051E0E01}"/>
  </bookViews>
  <sheets>
    <sheet name="Capturas Interfaces" sheetId="2" r:id="rId1"/>
    <sheet name="Artefactos" sheetId="4" r:id="rId2"/>
    <sheet name="Resumen Tiempo Sprint"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6" i="5" l="1"/>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0" i="5"/>
  <c r="F31" i="5"/>
  <c r="F29" i="5"/>
  <c r="F28" i="5"/>
  <c r="F27" i="5"/>
  <c r="F26" i="5"/>
  <c r="F25" i="5"/>
  <c r="F24" i="5"/>
  <c r="F23" i="5"/>
  <c r="F22" i="5"/>
  <c r="F21" i="5"/>
  <c r="F20" i="5"/>
  <c r="F19" i="5"/>
  <c r="F18" i="5"/>
  <c r="F17" i="5"/>
  <c r="F16" i="5"/>
  <c r="F15" i="5"/>
  <c r="F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14" i="5"/>
  <c r="G14" i="5"/>
</calcChain>
</file>

<file path=xl/sharedStrings.xml><?xml version="1.0" encoding="utf-8"?>
<sst xmlns="http://schemas.openxmlformats.org/spreadsheetml/2006/main" count="662" uniqueCount="231">
  <si>
    <t>ESCUELA POLITÉCNICA NACIONAL</t>
  </si>
  <si>
    <t>CALIDAD DE SOFTWARE</t>
  </si>
  <si>
    <t>EQUIPO: A.D.A.M.</t>
  </si>
  <si>
    <t>Interfaces</t>
  </si>
  <si>
    <r>
      <rPr>
        <b/>
        <sz val="16"/>
        <color theme="1"/>
        <rFont val="Calibri"/>
        <family val="2"/>
        <scheme val="minor"/>
      </rPr>
      <t>Captura de Interfaces.-</t>
    </r>
    <r>
      <rPr>
        <b/>
        <sz val="18"/>
        <color theme="1"/>
        <rFont val="Calibri"/>
        <family val="2"/>
        <scheme val="minor"/>
      </rPr>
      <t xml:space="preserve"> </t>
    </r>
    <r>
      <rPr>
        <sz val="12"/>
        <color theme="1"/>
        <rFont val="Calibri"/>
        <family val="2"/>
        <scheme val="minor"/>
      </rPr>
      <t>En este reporte deberá agregar capturas de pantallas de cada una de las interfaces del producto desarrollado</t>
    </r>
  </si>
  <si>
    <t>Int-1. Interfaz crear cuenta</t>
  </si>
  <si>
    <t>Esta interfaz le permite al usuario poder crear una cuenta para acceder al sistema o bien permite redirigir al usuario a la interfaz de inicio de sesión.</t>
  </si>
  <si>
    <t>Int-2. Interfaz inicio de sesión</t>
  </si>
  <si>
    <t>Esta interfaz le permite al usuario poder ingresar al sistema y hacer uso del mismo.</t>
  </si>
  <si>
    <t>Int-3. Interfaz Usuario</t>
  </si>
  <si>
    <t>Esta interfaz le permite al usuario hacer uso del sistema, para el presente Sprint solo dispone de la opción de Registrar Denuncia por lo que es la única vista que dispone.</t>
  </si>
  <si>
    <t>Int-4. Interfaz Usuario Moderador</t>
  </si>
  <si>
    <t>Esta interfaz le permite al usuario moderador hacer uso del sistema, para el presente Sprint solo dispone de la opción Gestionar Denuncias misma en la que podrá seleccionar las denuncias registradas y poder gestionarlas.</t>
  </si>
  <si>
    <t>Int-5. Interfaz Usuario Moderador</t>
  </si>
  <si>
    <t>Esta interfaz le permite al usuario moderador gestionar la denuncia mediante el manejo de su estado y agregar observaciones.</t>
  </si>
  <si>
    <r>
      <t xml:space="preserve">Artefactos.- </t>
    </r>
    <r>
      <rPr>
        <sz val="12"/>
        <color theme="1"/>
        <rFont val="Calibri"/>
        <family val="2"/>
        <scheme val="minor"/>
      </rPr>
      <t>En este reporte deberá ingresar los artefactos realizados, no realizados, la justificación de la  elaboración o no elaboración, y el alcance que usted percibe en la elaboración del artefacto.</t>
    </r>
  </si>
  <si>
    <t xml:space="preserve">SI activities </t>
  </si>
  <si>
    <t xml:space="preserve">SI actividades </t>
  </si>
  <si>
    <t>Artifact</t>
  </si>
  <si>
    <t>Artefacto</t>
  </si>
  <si>
    <t>Descripción</t>
  </si>
  <si>
    <t>Elaborado</t>
  </si>
  <si>
    <t>Justificación de la 
Elaboración o no elaboración</t>
  </si>
  <si>
    <t xml:space="preserve">
Alcance de la 
elaboración del artefacto
</t>
  </si>
  <si>
    <t>SI.1 Software Implementation Initiation</t>
  </si>
  <si>
    <t xml:space="preserve">SI.1 Inicio de la implementación del software </t>
  </si>
  <si>
    <t>Project Plan[reviewed]</t>
  </si>
  <si>
    <t>Plan de proyecto [revisado]</t>
  </si>
  <si>
    <t>Revisión del Plan de Proyecto actual con los miembros del Equipo de Trabajo para lograr un entendimiento común y lograr su compromiso con el proyecto.</t>
  </si>
  <si>
    <t>Si</t>
  </si>
  <si>
    <t>Se realizó porque es primordial que se entienda los requerimientos y el equipo entienda el compromiso que supone el proyecto.</t>
  </si>
  <si>
    <t>SI.2 Software 
Requirements Analysis</t>
  </si>
  <si>
    <t>SI.2 Análisis de los requisitos del software</t>
  </si>
  <si>
    <t>Software Configuration</t>
  </si>
  <si>
    <t>Configuración de software</t>
  </si>
  <si>
    <t>Revisión del Plan del Proyecto por el Equipo de Trabajo para determinar la asignación de tareas.</t>
  </si>
  <si>
    <t>Se realizó con el objetivo de analizar los requerimientos y como estos traducirlos a Historias de Usuario y subdividirlas en tareas.</t>
  </si>
  <si>
    <t>Requirements Specification [validated,baselined]</t>
  </si>
  <si>
    <t>Especificación de requisitos [validada, referenciado]</t>
  </si>
  <si>
    <t>Obtención, análisis y especificación de los requisitos del Cliente.</t>
  </si>
  <si>
    <t>Se realizó mediante la creación del Product Backlog para poder tener en claro todas las tareas para el proyecto.</t>
  </si>
  <si>
    <t>Software User Documentation [preliminary, verified, baselined]</t>
  </si>
  <si>
    <t>Documentación del usuario del software [preliminar, verificada, referenciado]</t>
  </si>
  <si>
    <t>Control de versiones de los productos de requisitos de software.</t>
  </si>
  <si>
    <t>No</t>
  </si>
  <si>
    <t>No se ha implementado ya que no ha existido cambios en los requirimientos, de existir se realizaría el cambio en el Jira.</t>
  </si>
  <si>
    <t>SI. 3 Software Architectural 
and Detailed Design</t>
  </si>
  <si>
    <t>Arquitectura de software y diseño detallado</t>
  </si>
  <si>
    <t>Se realizó con la finalidad de dividir el diseño del modelamiento y adelantar una posible división de tareas.</t>
  </si>
  <si>
    <t>Software Design
 [verified, baselined]</t>
  </si>
  <si>
    <t>Diseño de software [verificado, referenciado]</t>
  </si>
  <si>
    <t>Diseñar arquitectura de software, componentes de software e interfaces asociadas.</t>
  </si>
  <si>
    <t>Se realizó el diseño de arquitectura, componentes e interfaces para tener todo claro en la implementación y dar lugar a improvisaciones.</t>
  </si>
  <si>
    <t>Test Cases and Test Procedures [verified]</t>
  </si>
  <si>
    <t>Casos y procedimientos de prueba [verificados]</t>
  </si>
  <si>
    <t>Casos de prueba verificados y procedimientos de prueba para pruebas de integración.</t>
  </si>
  <si>
    <t>Se realizó para verificar la correcta relación entre frontend y backend, entre registros y acciones generadas por el sistema.</t>
  </si>
  <si>
    <t>Traceability Record [verified, baselined]</t>
  </si>
  <si>
    <t>Registro de trazabilidad [verificado, referenciado]</t>
  </si>
  <si>
    <t>Trazabilidad de los requisitos de software al Diseño de Software, Casos de Prueba y Procedimientos de Prueba.</t>
  </si>
  <si>
    <t>Se realizó la trazabilidad del diseño con respecto a los requisitos para garantizar que todo lo solicitado será implementado, las pruebas de intergación con el mismo objetivo más no con los procedimientos.</t>
  </si>
  <si>
    <t>SI. 4 Software 
Construction</t>
  </si>
  <si>
    <t>Construcción de software</t>
  </si>
  <si>
    <t>Se realizó para tener una distribución equitativa y justa del trabajo con la finalidad de aprovechar las habilidades de los miembros del equipo.</t>
  </si>
  <si>
    <t>Software Components [corrected, baselined]</t>
  </si>
  <si>
    <t>Componentes de software [corregido, referenciado]</t>
  </si>
  <si>
    <t>Componentes de software codificados y pruebas unitarias aplicadas.</t>
  </si>
  <si>
    <t>Se realizó la implementación y las respectivas pruebas para verificar el correcto funcionamiento del código.</t>
  </si>
  <si>
    <t>Traceability Record [updated baselined]</t>
  </si>
  <si>
    <t>Registro de trazabilidad [referenciado actualizado]</t>
  </si>
  <si>
    <t>Trazabilidad entre componentes de software y diseño de software</t>
  </si>
  <si>
    <t>Se realizó con la finalidad de verificar que se está siguiendo el diseño y el plan como se planteó inicialmente con respecto a las implementaciones.</t>
  </si>
  <si>
    <t>SI. 5 Software Integration and Tests</t>
  </si>
  <si>
    <t>Pruebas e integración de software</t>
  </si>
  <si>
    <t>Se realizó con la finalidad de que la asignación de tareas permita realizar pruebas de forma imparcial de tal forma que el participante pueda evaluar el trabajo del equipo.</t>
  </si>
  <si>
    <t>Test Cases and Test Procedures [baselined]</t>
  </si>
  <si>
    <t>Casos de prueba y procedimientos de prueba [referenciado]</t>
  </si>
  <si>
    <t>Comprensión de los casos y procedimientos de prueba y el entorno de integración.</t>
  </si>
  <si>
    <t>Se realizó con el objetivo de comprobar el correcto funcionamiento de todo el sistema intergado y como se realizarán estas pruebas.</t>
  </si>
  <si>
    <t>Software [tested,baselined]</t>
  </si>
  <si>
    <t>Software [probado, referenciado]</t>
  </si>
  <si>
    <t>Componentes de software integrados, defectos corregidos y resultados documentados.</t>
  </si>
  <si>
    <t>Se efectuó para poder hacer la entrega funcional del producto, los casos de prueba nos mostraron los errores presentes que debíamos corregir.</t>
  </si>
  <si>
    <t>Traceability Record [updated, baselined]</t>
  </si>
  <si>
    <t>Registro de trazabilidad [actualizado, referenciado]</t>
  </si>
  <si>
    <t>Trazabilidad de requisitos y diseño al producto software integrado.</t>
  </si>
  <si>
    <t>Se lleva a cabo para determinar si el objetivo del Sprint se ha cumplido y que tan acertados estamos respecto a las necesidades de los usuarios.</t>
  </si>
  <si>
    <t>Test Report [baselined]</t>
  </si>
  <si>
    <t>Informe de prueba [referenciado]</t>
  </si>
  <si>
    <t>Informe de las pruebas realizadas.</t>
  </si>
  <si>
    <t>Se lleva a cabo para poder determinar los errores que se presentaron y si estos se han solucionado con el registro de ejecución y resultados obtenidos.</t>
  </si>
  <si>
    <t xml:space="preserve">Product Operation Guide [verified, baselined]
</t>
  </si>
  <si>
    <t>Guía de funcionamiento del producto [verificado, referenciado]</t>
  </si>
  <si>
    <t>No se ha solicitado y tampoco se dispone de un formato que nos especifique como realizar esta guía.</t>
  </si>
  <si>
    <t>Software User Documentation [verified, baselined]</t>
  </si>
  <si>
    <t>Documentación del usuario del software [verificado, referenciado]</t>
  </si>
  <si>
    <t>Documentación de usuario operativa y de software documentada y verificada.</t>
  </si>
  <si>
    <t>No se ha creado una documentación de usuario ya que no se ha solicitado y no se dispone de guía para realizar la misma.</t>
  </si>
  <si>
    <t>Product Delivery</t>
  </si>
  <si>
    <t>Entrega del producto</t>
  </si>
  <si>
    <t>Se realizó con la finalidad de determinar las actividades para entregar el producto y sus agregados (como el presente documento).</t>
  </si>
  <si>
    <t>Maintenance Documentation 
[verified, baselined]</t>
  </si>
  <si>
    <t>Documentación de mantenimiento [verificada, referenciada]</t>
  </si>
  <si>
    <t>Documentación de mantenimiento verificada.</t>
  </si>
  <si>
    <t>No se solicitó y tampoco se dispone de una guía, además desconocemos el alcance de este tipo de documentación.</t>
  </si>
  <si>
    <t>Software Configuration 
[delivered]</t>
  </si>
  <si>
    <t>Configuración de software [entregada]</t>
  </si>
  <si>
    <t>Entrega del producto de software y la documentación correspondiente de acuerdo con las Instrucciones de entrega.</t>
  </si>
  <si>
    <t>Se realiza con la finalidad de poder finalizar el Sprint y que el cliente pueda tener un producto funcional además de los agregados solicitados por el SM y nuestra profesora.</t>
  </si>
  <si>
    <r>
      <rPr>
        <b/>
        <sz val="16"/>
        <color theme="1"/>
        <rFont val="Calibri"/>
        <family val="2"/>
        <scheme val="minor"/>
      </rPr>
      <t>Resumen de tiempo sprint.</t>
    </r>
    <r>
      <rPr>
        <b/>
        <sz val="18"/>
        <color theme="1"/>
        <rFont val="Calibri"/>
        <family val="2"/>
        <scheme val="minor"/>
      </rPr>
      <t xml:space="preserve">- </t>
    </r>
    <r>
      <rPr>
        <sz val="12"/>
        <color theme="1"/>
        <rFont val="Calibri"/>
        <family val="2"/>
        <scheme val="minor"/>
      </rPr>
      <t>En este reporte deberá ingresar los tiempos estimados y reales de cada una de las actividades del sprint, por persona y por tarea</t>
    </r>
  </si>
  <si>
    <t>Resumen de tiempos por tarea</t>
  </si>
  <si>
    <t>Resumen de tiempo por persona</t>
  </si>
  <si>
    <t>Historia de usuario</t>
  </si>
  <si>
    <t>Actividad de 
la Norma</t>
  </si>
  <si>
    <t>ID Tarea</t>
  </si>
  <si>
    <t>Tareas 
planificadas</t>
  </si>
  <si>
    <t>Tiempo estimado 
(en horas)</t>
  </si>
  <si>
    <t>Tiempo real 
(en horas)</t>
  </si>
  <si>
    <t>Tiempo estimado 
- 
Tiempo real</t>
  </si>
  <si>
    <t>Alcance en el 
cumplimiento de las tareas</t>
  </si>
  <si>
    <t>Actividad de la norma</t>
  </si>
  <si>
    <t>Tarea Planificada</t>
  </si>
  <si>
    <t>Responsable</t>
  </si>
  <si>
    <t>Tiempo estimado       -                             Tiempo real</t>
  </si>
  <si>
    <t>HU01 - Registrar usuarios</t>
  </si>
  <si>
    <t>Diseño de software</t>
  </si>
  <si>
    <t>ADAM-23</t>
  </si>
  <si>
    <t>Diseñar el diagrama entidad relación de la base de datos</t>
  </si>
  <si>
    <t>Alejandro Llanganate</t>
  </si>
  <si>
    <t>ADAM-29</t>
  </si>
  <si>
    <t>Preparar entorno de desarrollo</t>
  </si>
  <si>
    <t>Anderson Cardenas</t>
  </si>
  <si>
    <t>ADAM-30</t>
  </si>
  <si>
    <t>Prototipar la interfaz gráfica</t>
  </si>
  <si>
    <t>Diana López</t>
  </si>
  <si>
    <t>ADAM-34</t>
  </si>
  <si>
    <t>Corrección del Diagrama E-R con sugerencias del Scrum Master (David Zuñiga)</t>
  </si>
  <si>
    <t>Mahatma Quijano</t>
  </si>
  <si>
    <t>Integración de software</t>
  </si>
  <si>
    <t>ADAM-35</t>
  </si>
  <si>
    <t>Preparación entorno AWS para la base de datos con PostgreSQL</t>
  </si>
  <si>
    <t>ADAM-36</t>
  </si>
  <si>
    <t>Creación de Entities con TypeORM y conexión a la instancia en AWS desde nest</t>
  </si>
  <si>
    <t>ADAM-37</t>
  </si>
  <si>
    <t>Creación de nuevas Entities de la corrección del diagrama Entidad relación</t>
  </si>
  <si>
    <t>ADAM-38</t>
  </si>
  <si>
    <t>Establecer "Validators" para Entities</t>
  </si>
  <si>
    <t>ADAM-39</t>
  </si>
  <si>
    <t>Deploy con Vercel y obtención de dominio para el proyecto</t>
  </si>
  <si>
    <t>ADAM-42</t>
  </si>
  <si>
    <t>Crear servicios para registrar un usuario</t>
  </si>
  <si>
    <t>ADAM-43</t>
  </si>
  <si>
    <t>Deployar la API de backend para el registro de usuarios</t>
  </si>
  <si>
    <t>ADAM-44</t>
  </si>
  <si>
    <t>Conectar servicios de registro de usuario con vista de registro</t>
  </si>
  <si>
    <t>ADAM-45</t>
  </si>
  <si>
    <t>Crear Registrar Vista</t>
  </si>
  <si>
    <t>ADAM-47</t>
  </si>
  <si>
    <t>Implementación de DTOs</t>
  </si>
  <si>
    <t>ADAM-54</t>
  </si>
  <si>
    <t>Validar los inputs del form de la vista</t>
  </si>
  <si>
    <t>Pruebas de software</t>
  </si>
  <si>
    <t>ADAM-60</t>
  </si>
  <si>
    <t>Testing</t>
  </si>
  <si>
    <t>ADAM-61</t>
  </si>
  <si>
    <t>Refactor</t>
  </si>
  <si>
    <t>HU02  - Autenticar usuario</t>
  </si>
  <si>
    <t>ADAM-26</t>
  </si>
  <si>
    <t>Crear Vista Login</t>
  </si>
  <si>
    <t>ADAM-31</t>
  </si>
  <si>
    <t>ADAM-48</t>
  </si>
  <si>
    <t>Crear guards para usuarios en la API</t>
  </si>
  <si>
    <t>ADAM-50</t>
  </si>
  <si>
    <t>ADAM-51</t>
  </si>
  <si>
    <t>Levantar JWT desde backend</t>
  </si>
  <si>
    <t>ADAM-52</t>
  </si>
  <si>
    <t>Utilizar sesiones con JWT desde Frontend</t>
  </si>
  <si>
    <t>ADAM-53</t>
  </si>
  <si>
    <t>Inicializar acciones de Administrador</t>
  </si>
  <si>
    <t>ADAM-76</t>
  </si>
  <si>
    <t>ADAM-77</t>
  </si>
  <si>
    <t>ADAM-78</t>
  </si>
  <si>
    <t>Conectar servicios con vista login</t>
  </si>
  <si>
    <t>HU10 - Registrar denuncias</t>
  </si>
  <si>
    <t>ADAM-25</t>
  </si>
  <si>
    <t>Generar las tablas de la base de datos</t>
  </si>
  <si>
    <t>ADAM-32</t>
  </si>
  <si>
    <t>ADAM-46</t>
  </si>
  <si>
    <t>Vista Registrar Denuncias</t>
  </si>
  <si>
    <t>ADAM-55</t>
  </si>
  <si>
    <t>Conectar servicios</t>
  </si>
  <si>
    <t>ADAM-56</t>
  </si>
  <si>
    <t>ADAM-62</t>
  </si>
  <si>
    <t>Crear los roles en la base de datos</t>
  </si>
  <si>
    <t>ADAM-63</t>
  </si>
  <si>
    <t xml:space="preserve"> Crear servicio de menú</t>
  </si>
  <si>
    <t>ADAM-64</t>
  </si>
  <si>
    <t>Crear servicio de registro de denuncia</t>
  </si>
  <si>
    <t>ADAM-65</t>
  </si>
  <si>
    <t>Usar de token en el sistema</t>
  </si>
  <si>
    <t>ADAM-66</t>
  </si>
  <si>
    <t>Creación DTO para denuncia</t>
  </si>
  <si>
    <t>ADAM-79</t>
  </si>
  <si>
    <t>Servicio y controlador de Denuncia</t>
  </si>
  <si>
    <t>ADAM-67</t>
  </si>
  <si>
    <t>ADAM-68</t>
  </si>
  <si>
    <t>HU11 - Gestionar denuncias</t>
  </si>
  <si>
    <t>ADAM-28</t>
  </si>
  <si>
    <t>Vistas de Gestionar Denuncias</t>
  </si>
  <si>
    <t>ADAM-33</t>
  </si>
  <si>
    <t>ADAM-57</t>
  </si>
  <si>
    <t xml:space="preserve">Conectar servicios </t>
  </si>
  <si>
    <t>ADAM-58</t>
  </si>
  <si>
    <t>Validar los inputs form de la vista</t>
  </si>
  <si>
    <t>ADAM-69</t>
  </si>
  <si>
    <t>Colocar datos quemadas moderador</t>
  </si>
  <si>
    <t>ADAM-70</t>
  </si>
  <si>
    <t>Crear reporte de denuncia</t>
  </si>
  <si>
    <t>ADAM-71</t>
  </si>
  <si>
    <t>Consultar todas las denuncias</t>
  </si>
  <si>
    <t>ADAM-72</t>
  </si>
  <si>
    <t>Crear DTO para reportes</t>
  </si>
  <si>
    <t>ADAM-73</t>
  </si>
  <si>
    <t>Implementación del JWT para gestión de denuncias</t>
  </si>
  <si>
    <t>ADAM-80</t>
  </si>
  <si>
    <t>DTO-Servicio y Controlador de Revisión</t>
  </si>
  <si>
    <t>ADAM-81</t>
  </si>
  <si>
    <t>Correcciones en Base de Datos</t>
  </si>
  <si>
    <t>ADAM-74</t>
  </si>
  <si>
    <t>ADAM-75</t>
  </si>
  <si>
    <t>Crear servicio de menú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</si>
</sst>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8"/>
      <color theme="1"/>
      <name val="Calibri"/>
      <family val="2"/>
      <scheme val="minor"/>
    </font>
    <font>
      <b/>
      <sz val="14"/>
      <color theme="1"/>
      <name val="Calibri"/>
      <family val="2"/>
      <scheme val="minor"/>
    </font>
    <font>
      <sz val="14"/>
      <color theme="1"/>
      <name val="Arial Nova Light"/>
      <family val="2"/>
    </font>
    <font>
      <sz val="8"/>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rgb="FFF8F9CF"/>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C66FF"/>
        <bgColor indexed="64"/>
      </patternFill>
    </fill>
    <fill>
      <patternFill patternType="solid">
        <fgColor theme="9"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00">
    <xf numFmtId="0" fontId="0" fillId="0" borderId="0" xfId="0"/>
    <xf numFmtId="0" fontId="1" fillId="0" borderId="0" xfId="0" applyFont="1"/>
    <xf numFmtId="0" fontId="0" fillId="0" borderId="0" xfId="0" applyBorder="1"/>
    <xf numFmtId="0" fontId="1" fillId="0" borderId="0" xfId="0" applyFont="1" applyAlignment="1">
      <alignment horizontal="center"/>
    </xf>
    <xf numFmtId="0" fontId="4" fillId="0" borderId="0" xfId="0" applyFont="1" applyAlignment="1">
      <alignment horizontal="left" vertical="top" wrapText="1"/>
    </xf>
    <xf numFmtId="0" fontId="5" fillId="0" borderId="0" xfId="0" applyFont="1"/>
    <xf numFmtId="0" fontId="1" fillId="0" borderId="0" xfId="0" applyFont="1" applyBorder="1" applyAlignment="1">
      <alignment vertical="center"/>
    </xf>
    <xf numFmtId="0" fontId="0" fillId="0" borderId="0" xfId="0" applyProtection="1">
      <protection locked="0"/>
    </xf>
    <xf numFmtId="0" fontId="1" fillId="0" borderId="2" xfId="0" applyFont="1" applyBorder="1" applyAlignment="1" applyProtection="1">
      <alignment vertical="center" wrapText="1"/>
      <protection locked="0"/>
    </xf>
    <xf numFmtId="0" fontId="1" fillId="0" borderId="2"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protection hidden="1"/>
    </xf>
    <xf numFmtId="0" fontId="0" fillId="0" borderId="0" xfId="0" applyBorder="1" applyAlignment="1" applyProtection="1">
      <alignment wrapText="1"/>
      <protection hidden="1"/>
    </xf>
    <xf numFmtId="0" fontId="2" fillId="0" borderId="1" xfId="0" applyFont="1" applyBorder="1" applyAlignment="1" applyProtection="1">
      <alignment horizontal="center" vertical="center"/>
      <protection hidden="1"/>
    </xf>
    <xf numFmtId="0" fontId="0" fillId="0" borderId="1" xfId="0" applyBorder="1" applyAlignment="1" applyProtection="1">
      <alignment horizontal="center" vertical="center" wrapText="1"/>
      <protection hidden="1"/>
    </xf>
    <xf numFmtId="0" fontId="0" fillId="0" borderId="1" xfId="0" applyBorder="1" applyAlignment="1" applyProtection="1">
      <alignment vertical="center" wrapText="1"/>
      <protection hidden="1"/>
    </xf>
    <xf numFmtId="0" fontId="2" fillId="0" borderId="1" xfId="0" applyFont="1" applyFill="1" applyBorder="1" applyAlignment="1" applyProtection="1">
      <alignment horizontal="center" vertical="center" wrapText="1"/>
      <protection hidden="1"/>
    </xf>
    <xf numFmtId="0" fontId="0" fillId="2" borderId="1"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protection locked="0"/>
    </xf>
    <xf numFmtId="9" fontId="0" fillId="2" borderId="1" xfId="0" applyNumberFormat="1" applyFill="1" applyBorder="1" applyAlignment="1" applyProtection="1">
      <alignment horizontal="center" vertical="center"/>
      <protection locked="0"/>
    </xf>
    <xf numFmtId="0" fontId="0" fillId="3" borderId="1" xfId="0" applyFill="1" applyBorder="1" applyProtection="1">
      <protection locked="0"/>
    </xf>
    <xf numFmtId="0" fontId="0" fillId="0" borderId="0" xfId="0" applyAlignment="1">
      <alignment wrapText="1"/>
    </xf>
    <xf numFmtId="0" fontId="4" fillId="0" borderId="1" xfId="0" applyFont="1" applyBorder="1" applyAlignment="1">
      <alignment horizontal="center"/>
    </xf>
    <xf numFmtId="0" fontId="6" fillId="4" borderId="13" xfId="0" applyFont="1" applyFill="1" applyBorder="1" applyAlignment="1">
      <alignment horizontal="center"/>
    </xf>
    <xf numFmtId="0" fontId="6" fillId="4" borderId="14" xfId="0" applyFont="1" applyFill="1" applyBorder="1" applyAlignment="1">
      <alignment horizontal="center"/>
    </xf>
    <xf numFmtId="0" fontId="6" fillId="4" borderId="0" xfId="0" applyFont="1" applyFill="1" applyBorder="1" applyAlignment="1">
      <alignment horizontal="left" vertical="center"/>
    </xf>
    <xf numFmtId="0" fontId="0" fillId="9" borderId="1" xfId="0" applyFill="1" applyBorder="1" applyProtection="1">
      <protection locked="0"/>
    </xf>
    <xf numFmtId="0" fontId="0" fillId="9" borderId="1" xfId="0" applyFill="1" applyBorder="1"/>
    <xf numFmtId="0" fontId="1" fillId="0" borderId="1" xfId="0" applyFont="1" applyBorder="1" applyAlignment="1" applyProtection="1">
      <alignment horizontal="center" vertical="center"/>
      <protection hidden="1"/>
    </xf>
    <xf numFmtId="0" fontId="6" fillId="4" borderId="0" xfId="0" applyFont="1" applyFill="1" applyBorder="1" applyAlignment="1">
      <alignment horizontal="center"/>
    </xf>
    <xf numFmtId="0" fontId="1" fillId="0" borderId="1" xfId="0" applyFont="1" applyBorder="1" applyAlignment="1" applyProtection="1">
      <alignment horizontal="center" vertical="center" wrapText="1"/>
      <protection hidden="1"/>
    </xf>
    <xf numFmtId="0" fontId="0" fillId="0" borderId="0" xfId="0" applyAlignment="1" applyProtection="1">
      <alignment vertical="center"/>
      <protection locked="0"/>
    </xf>
    <xf numFmtId="0" fontId="0" fillId="0" borderId="0" xfId="0" applyAlignment="1">
      <alignment horizontal="center" vertical="center"/>
    </xf>
    <xf numFmtId="0" fontId="0" fillId="0" borderId="0" xfId="0"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0" xfId="0" applyBorder="1" applyAlignment="1">
      <alignment horizontal="center" vertical="center"/>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0" borderId="1" xfId="0" applyBorder="1" applyAlignment="1" applyProtection="1">
      <alignment vertical="center"/>
      <protection locked="0"/>
    </xf>
    <xf numFmtId="0" fontId="0" fillId="0" borderId="11" xfId="0" applyBorder="1" applyAlignment="1" applyProtection="1">
      <alignment vertical="center"/>
      <protection locked="0"/>
    </xf>
    <xf numFmtId="0" fontId="0" fillId="0" borderId="0" xfId="0" applyBorder="1" applyAlignment="1" applyProtection="1">
      <alignment vertical="center"/>
      <protection locked="0"/>
    </xf>
    <xf numFmtId="0" fontId="0" fillId="0" borderId="2" xfId="0" applyBorder="1" applyAlignment="1" applyProtection="1">
      <alignment vertical="center" wrapText="1"/>
      <protection locked="0"/>
    </xf>
    <xf numFmtId="0" fontId="0" fillId="9" borderId="12" xfId="0" applyFill="1" applyBorder="1" applyProtection="1">
      <protection locked="0"/>
    </xf>
    <xf numFmtId="0" fontId="0" fillId="0" borderId="0" xfId="0" applyAlignment="1">
      <alignment horizontal="center" vertical="center" wrapText="1"/>
    </xf>
    <xf numFmtId="0" fontId="0" fillId="0" borderId="0" xfId="0"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0" xfId="0" applyBorder="1" applyAlignment="1">
      <alignment horizontal="center" vertical="center" wrapText="1"/>
    </xf>
    <xf numFmtId="0" fontId="1" fillId="0" borderId="25" xfId="0" applyFont="1" applyBorder="1" applyAlignment="1" applyProtection="1">
      <alignment horizontal="center" vertical="center" wrapText="1"/>
      <protection hidden="1"/>
    </xf>
    <xf numFmtId="0" fontId="0" fillId="9" borderId="6" xfId="0" applyFill="1" applyBorder="1" applyProtection="1">
      <protection locked="0"/>
    </xf>
    <xf numFmtId="0" fontId="0" fillId="9" borderId="2" xfId="0" applyFill="1" applyBorder="1" applyProtection="1">
      <protection locked="0"/>
    </xf>
    <xf numFmtId="0" fontId="1" fillId="0" borderId="28" xfId="0" applyFont="1" applyBorder="1" applyAlignment="1" applyProtection="1">
      <alignment horizontal="center" vertical="center" wrapText="1"/>
      <protection hidden="1"/>
    </xf>
    <xf numFmtId="0" fontId="1" fillId="0" borderId="9" xfId="0" applyFont="1" applyBorder="1" applyAlignment="1" applyProtection="1">
      <alignment horizontal="center" vertical="center" wrapText="1"/>
      <protection hidden="1"/>
    </xf>
    <xf numFmtId="0" fontId="1" fillId="0" borderId="3" xfId="0" applyFont="1" applyBorder="1" applyAlignment="1" applyProtection="1">
      <alignment horizontal="center" vertical="center" wrapText="1"/>
      <protection hidden="1"/>
    </xf>
    <xf numFmtId="0" fontId="1" fillId="0" borderId="2" xfId="0" applyFont="1" applyBorder="1" applyAlignment="1" applyProtection="1">
      <alignment horizontal="center" vertical="center" wrapText="1"/>
      <protection hidden="1"/>
    </xf>
    <xf numFmtId="0" fontId="6" fillId="4" borderId="15" xfId="0" applyFont="1" applyFill="1" applyBorder="1" applyAlignment="1">
      <alignment horizontal="center"/>
    </xf>
    <xf numFmtId="9" fontId="0" fillId="9" borderId="2" xfId="0" applyNumberFormat="1" applyFill="1" applyBorder="1" applyAlignment="1" applyProtection="1">
      <alignment horizontal="center" vertical="center"/>
      <protection locked="0"/>
    </xf>
    <xf numFmtId="9" fontId="0" fillId="3" borderId="1" xfId="0" applyNumberFormat="1" applyFill="1" applyBorder="1" applyAlignment="1" applyProtection="1">
      <alignment horizontal="center"/>
      <protection locked="0"/>
    </xf>
    <xf numFmtId="0" fontId="6" fillId="4" borderId="18" xfId="0" applyFont="1" applyFill="1" applyBorder="1" applyAlignment="1">
      <alignment horizontal="center"/>
    </xf>
    <xf numFmtId="0" fontId="6" fillId="4" borderId="19" xfId="0" applyFont="1" applyFill="1" applyBorder="1" applyAlignment="1">
      <alignment horizontal="center"/>
    </xf>
    <xf numFmtId="0" fontId="6" fillId="4" borderId="20" xfId="0" applyFont="1" applyFill="1" applyBorder="1" applyAlignment="1">
      <alignment horizontal="center"/>
    </xf>
    <xf numFmtId="0" fontId="6" fillId="4" borderId="16" xfId="0" applyFont="1" applyFill="1" applyBorder="1" applyAlignment="1">
      <alignment horizontal="center"/>
    </xf>
    <xf numFmtId="0" fontId="6" fillId="4" borderId="0" xfId="0" applyFont="1" applyFill="1" applyBorder="1" applyAlignment="1">
      <alignment horizontal="center"/>
    </xf>
    <xf numFmtId="0" fontId="6" fillId="4" borderId="17" xfId="0" applyFont="1" applyFill="1" applyBorder="1" applyAlignment="1">
      <alignment horizontal="center"/>
    </xf>
    <xf numFmtId="0" fontId="1" fillId="0" borderId="8"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hidden="1"/>
    </xf>
    <xf numFmtId="0" fontId="4" fillId="0" borderId="0" xfId="0" applyFont="1" applyAlignment="1" applyProtection="1">
      <alignment horizontal="left" vertical="top" wrapText="1"/>
      <protection hidden="1"/>
    </xf>
    <xf numFmtId="0" fontId="0" fillId="0" borderId="4"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1" fillId="0" borderId="9" xfId="0" applyFont="1" applyBorder="1" applyAlignment="1" applyProtection="1">
      <alignment horizontal="center" vertical="center"/>
      <protection locked="0"/>
    </xf>
    <xf numFmtId="0" fontId="6" fillId="4" borderId="21"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23" xfId="0" applyFont="1" applyFill="1" applyBorder="1" applyAlignment="1">
      <alignment horizontal="center" vertical="center"/>
    </xf>
    <xf numFmtId="0" fontId="1" fillId="0" borderId="1"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0" fillId="8" borderId="26" xfId="0" applyFill="1" applyBorder="1" applyAlignment="1">
      <alignment horizontal="center" vertical="center" textRotation="90" wrapText="1"/>
    </xf>
    <xf numFmtId="0" fontId="0" fillId="8" borderId="9" xfId="0" applyFill="1" applyBorder="1" applyAlignment="1">
      <alignment horizontal="center" vertical="center" textRotation="90" wrapText="1"/>
    </xf>
    <xf numFmtId="0" fontId="0" fillId="5" borderId="2" xfId="0" applyFill="1" applyBorder="1" applyAlignment="1">
      <alignment horizontal="center" vertical="center" textRotation="90" wrapText="1"/>
    </xf>
    <xf numFmtId="0" fontId="0" fillId="5" borderId="1" xfId="0" applyFill="1" applyBorder="1" applyAlignment="1">
      <alignment horizontal="center" vertical="center" textRotation="90" wrapText="1"/>
    </xf>
    <xf numFmtId="0" fontId="0" fillId="6" borderId="1" xfId="0" applyFill="1" applyBorder="1" applyAlignment="1">
      <alignment horizontal="center" vertical="center" textRotation="90" wrapText="1"/>
    </xf>
    <xf numFmtId="0" fontId="0" fillId="7" borderId="1" xfId="0" applyFill="1" applyBorder="1" applyAlignment="1">
      <alignment horizontal="center" vertical="center" textRotation="90" wrapText="1"/>
    </xf>
    <xf numFmtId="0" fontId="0" fillId="8" borderId="24" xfId="0" applyFill="1" applyBorder="1" applyAlignment="1">
      <alignment horizontal="center" vertical="center" textRotation="90" wrapText="1"/>
    </xf>
    <xf numFmtId="0" fontId="0" fillId="8" borderId="3" xfId="0" applyFill="1" applyBorder="1" applyAlignment="1">
      <alignment horizontal="center" vertical="center" textRotation="90" wrapText="1"/>
    </xf>
    <xf numFmtId="0" fontId="0" fillId="8" borderId="2" xfId="0" applyFill="1" applyBorder="1" applyAlignment="1">
      <alignment horizontal="center" vertical="center" textRotation="90" wrapText="1"/>
    </xf>
    <xf numFmtId="0" fontId="0" fillId="5" borderId="28" xfId="0" applyFill="1" applyBorder="1" applyAlignment="1">
      <alignment horizontal="center" vertical="center" textRotation="90" wrapText="1"/>
    </xf>
    <xf numFmtId="0" fontId="0" fillId="5" borderId="25" xfId="0" applyFill="1" applyBorder="1" applyAlignment="1">
      <alignment horizontal="center" vertical="center" textRotation="90" wrapText="1"/>
    </xf>
    <xf numFmtId="0" fontId="0" fillId="6" borderId="25" xfId="0" applyFill="1" applyBorder="1" applyAlignment="1">
      <alignment horizontal="center" vertical="center" textRotation="90" wrapText="1"/>
    </xf>
    <xf numFmtId="0" fontId="0" fillId="6" borderId="27" xfId="0" applyFill="1" applyBorder="1" applyAlignment="1">
      <alignment horizontal="center" vertical="center" textRotation="90" wrapText="1"/>
    </xf>
    <xf numFmtId="0" fontId="0" fillId="7" borderId="25" xfId="0" applyFill="1" applyBorder="1" applyAlignment="1">
      <alignment horizontal="center" vertical="center" textRotation="90" wrapText="1"/>
    </xf>
    <xf numFmtId="0" fontId="5" fillId="0" borderId="25" xfId="0" applyFont="1" applyBorder="1" applyAlignment="1">
      <alignment horizontal="center"/>
    </xf>
    <xf numFmtId="0" fontId="5" fillId="0" borderId="25" xfId="0" applyFont="1" applyBorder="1" applyAlignment="1" applyProtection="1">
      <alignment horizontal="center"/>
      <protection locked="0"/>
    </xf>
    <xf numFmtId="0" fontId="0" fillId="0" borderId="0" xfId="0" applyAlignment="1">
      <alignment vertical="center" wrapText="1"/>
    </xf>
  </cellXfs>
  <cellStyles count="1">
    <cellStyle name="Normal" xfId="0" builtinId="0"/>
  </cellStyles>
  <dxfs count="0"/>
  <tableStyles count="0" defaultTableStyle="TableStyleMedium2" defaultPivotStyle="PivotStyleLight16"/>
  <colors>
    <mruColors>
      <color rgb="FFCC66FF"/>
      <color rgb="FFF8F9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76199</xdr:colOff>
      <xdr:row>8</xdr:row>
      <xdr:rowOff>139700</xdr:rowOff>
    </xdr:from>
    <xdr:to>
      <xdr:col>1</xdr:col>
      <xdr:colOff>7561482</xdr:colOff>
      <xdr:row>26</xdr:row>
      <xdr:rowOff>165100</xdr:rowOff>
    </xdr:to>
    <xdr:pic>
      <xdr:nvPicPr>
        <xdr:cNvPr id="3" name="Imagen 2">
          <a:extLst>
            <a:ext uri="{FF2B5EF4-FFF2-40B4-BE49-F238E27FC236}">
              <a16:creationId xmlns:a16="http://schemas.microsoft.com/office/drawing/2014/main" id="{599DAC4F-A83C-495D-9AEC-8F80F0DDB828}"/>
            </a:ext>
          </a:extLst>
        </xdr:cNvPr>
        <xdr:cNvPicPr>
          <a:picLocks noChangeAspect="1"/>
        </xdr:cNvPicPr>
      </xdr:nvPicPr>
      <xdr:blipFill>
        <a:blip xmlns:r="http://schemas.openxmlformats.org/officeDocument/2006/relationships" r:embed="rId1"/>
        <a:stretch>
          <a:fillRect/>
        </a:stretch>
      </xdr:blipFill>
      <xdr:spPr>
        <a:xfrm>
          <a:off x="482599" y="1333500"/>
          <a:ext cx="7485283" cy="3479800"/>
        </a:xfrm>
        <a:prstGeom prst="rect">
          <a:avLst/>
        </a:prstGeom>
      </xdr:spPr>
    </xdr:pic>
    <xdr:clientData/>
  </xdr:twoCellAnchor>
  <xdr:twoCellAnchor editAs="oneCell">
    <xdr:from>
      <xdr:col>1</xdr:col>
      <xdr:colOff>0</xdr:colOff>
      <xdr:row>32</xdr:row>
      <xdr:rowOff>0</xdr:rowOff>
    </xdr:from>
    <xdr:to>
      <xdr:col>1</xdr:col>
      <xdr:colOff>7568353</xdr:colOff>
      <xdr:row>50</xdr:row>
      <xdr:rowOff>127000</xdr:rowOff>
    </xdr:to>
    <xdr:pic>
      <xdr:nvPicPr>
        <xdr:cNvPr id="4" name="Imagen 3">
          <a:extLst>
            <a:ext uri="{FF2B5EF4-FFF2-40B4-BE49-F238E27FC236}">
              <a16:creationId xmlns:a16="http://schemas.microsoft.com/office/drawing/2014/main" id="{D71E29D8-15E3-4770-BEFD-BA0FC00CFC89}"/>
            </a:ext>
          </a:extLst>
        </xdr:cNvPr>
        <xdr:cNvPicPr>
          <a:picLocks noChangeAspect="1"/>
        </xdr:cNvPicPr>
      </xdr:nvPicPr>
      <xdr:blipFill>
        <a:blip xmlns:r="http://schemas.openxmlformats.org/officeDocument/2006/relationships" r:embed="rId2"/>
        <a:stretch>
          <a:fillRect/>
        </a:stretch>
      </xdr:blipFill>
      <xdr:spPr>
        <a:xfrm>
          <a:off x="406400" y="6172200"/>
          <a:ext cx="7568353" cy="3556000"/>
        </a:xfrm>
        <a:prstGeom prst="rect">
          <a:avLst/>
        </a:prstGeom>
      </xdr:spPr>
    </xdr:pic>
    <xdr:clientData/>
  </xdr:twoCellAnchor>
  <xdr:twoCellAnchor editAs="oneCell">
    <xdr:from>
      <xdr:col>1</xdr:col>
      <xdr:colOff>127001</xdr:colOff>
      <xdr:row>100</xdr:row>
      <xdr:rowOff>127001</xdr:rowOff>
    </xdr:from>
    <xdr:to>
      <xdr:col>1</xdr:col>
      <xdr:colOff>7480300</xdr:colOff>
      <xdr:row>126</xdr:row>
      <xdr:rowOff>47789</xdr:rowOff>
    </xdr:to>
    <xdr:pic>
      <xdr:nvPicPr>
        <xdr:cNvPr id="6" name="Imagen 5">
          <a:extLst>
            <a:ext uri="{FF2B5EF4-FFF2-40B4-BE49-F238E27FC236}">
              <a16:creationId xmlns:a16="http://schemas.microsoft.com/office/drawing/2014/main" id="{086BB4A1-80B5-4E7D-A6EE-E955FDC14595}"/>
            </a:ext>
          </a:extLst>
        </xdr:cNvPr>
        <xdr:cNvPicPr>
          <a:picLocks noChangeAspect="1"/>
        </xdr:cNvPicPr>
      </xdr:nvPicPr>
      <xdr:blipFill>
        <a:blip xmlns:r="http://schemas.openxmlformats.org/officeDocument/2006/relationships" r:embed="rId3"/>
        <a:stretch>
          <a:fillRect/>
        </a:stretch>
      </xdr:blipFill>
      <xdr:spPr>
        <a:xfrm>
          <a:off x="533401" y="19634201"/>
          <a:ext cx="7353299" cy="4873788"/>
        </a:xfrm>
        <a:prstGeom prst="rect">
          <a:avLst/>
        </a:prstGeom>
      </xdr:spPr>
    </xdr:pic>
    <xdr:clientData/>
  </xdr:twoCellAnchor>
  <xdr:twoCellAnchor editAs="oneCell">
    <xdr:from>
      <xdr:col>1</xdr:col>
      <xdr:colOff>50800</xdr:colOff>
      <xdr:row>55</xdr:row>
      <xdr:rowOff>25401</xdr:rowOff>
    </xdr:from>
    <xdr:to>
      <xdr:col>1</xdr:col>
      <xdr:colOff>7543800</xdr:colOff>
      <xdr:row>73</xdr:row>
      <xdr:rowOff>146931</xdr:rowOff>
    </xdr:to>
    <xdr:pic>
      <xdr:nvPicPr>
        <xdr:cNvPr id="7" name="Imagen 6">
          <a:extLst>
            <a:ext uri="{FF2B5EF4-FFF2-40B4-BE49-F238E27FC236}">
              <a16:creationId xmlns:a16="http://schemas.microsoft.com/office/drawing/2014/main" id="{F68D4252-7CF7-4930-B37E-9897A2BE1F11}"/>
            </a:ext>
          </a:extLst>
        </xdr:cNvPr>
        <xdr:cNvPicPr>
          <a:picLocks noChangeAspect="1"/>
        </xdr:cNvPicPr>
      </xdr:nvPicPr>
      <xdr:blipFill>
        <a:blip xmlns:r="http://schemas.openxmlformats.org/officeDocument/2006/relationships" r:embed="rId4"/>
        <a:stretch>
          <a:fillRect/>
        </a:stretch>
      </xdr:blipFill>
      <xdr:spPr>
        <a:xfrm>
          <a:off x="457200" y="10579101"/>
          <a:ext cx="7493000" cy="3550530"/>
        </a:xfrm>
        <a:prstGeom prst="rect">
          <a:avLst/>
        </a:prstGeom>
      </xdr:spPr>
    </xdr:pic>
    <xdr:clientData/>
  </xdr:twoCellAnchor>
  <xdr:twoCellAnchor editAs="oneCell">
    <xdr:from>
      <xdr:col>1</xdr:col>
      <xdr:colOff>12700</xdr:colOff>
      <xdr:row>78</xdr:row>
      <xdr:rowOff>25400</xdr:rowOff>
    </xdr:from>
    <xdr:to>
      <xdr:col>1</xdr:col>
      <xdr:colOff>7531100</xdr:colOff>
      <xdr:row>95</xdr:row>
      <xdr:rowOff>133505</xdr:rowOff>
    </xdr:to>
    <xdr:pic>
      <xdr:nvPicPr>
        <xdr:cNvPr id="8" name="Imagen 7">
          <a:extLst>
            <a:ext uri="{FF2B5EF4-FFF2-40B4-BE49-F238E27FC236}">
              <a16:creationId xmlns:a16="http://schemas.microsoft.com/office/drawing/2014/main" id="{8BDC14E1-5BFD-4F4E-98D3-D0D9B529CE72}"/>
            </a:ext>
          </a:extLst>
        </xdr:cNvPr>
        <xdr:cNvPicPr>
          <a:picLocks noChangeAspect="1"/>
        </xdr:cNvPicPr>
      </xdr:nvPicPr>
      <xdr:blipFill>
        <a:blip xmlns:r="http://schemas.openxmlformats.org/officeDocument/2006/relationships" r:embed="rId5"/>
        <a:stretch>
          <a:fillRect/>
        </a:stretch>
      </xdr:blipFill>
      <xdr:spPr>
        <a:xfrm>
          <a:off x="419100" y="14960600"/>
          <a:ext cx="7518400" cy="334660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87CDA-F726-465E-A2F0-F379B0FF246F}">
  <dimension ref="B1:B130"/>
  <sheetViews>
    <sheetView tabSelected="1" topLeftCell="A122" zoomScale="75" workbookViewId="0">
      <selection activeCell="B130" sqref="B130"/>
    </sheetView>
  </sheetViews>
  <sheetFormatPr baseColWidth="10" defaultColWidth="11.42578125" defaultRowHeight="15" x14ac:dyDescent="0.25"/>
  <cols>
    <col min="1" max="1" width="6.140625" customWidth="1"/>
    <col min="2" max="2" width="114" customWidth="1"/>
  </cols>
  <sheetData>
    <row r="1" spans="2:2" ht="15.75" thickBot="1" x14ac:dyDescent="0.3"/>
    <row r="2" spans="2:2" ht="18" x14ac:dyDescent="0.25">
      <c r="B2" s="22" t="s">
        <v>0</v>
      </c>
    </row>
    <row r="3" spans="2:2" ht="18" x14ac:dyDescent="0.25">
      <c r="B3" s="23" t="s">
        <v>1</v>
      </c>
    </row>
    <row r="4" spans="2:2" ht="18.75" thickBot="1" x14ac:dyDescent="0.3">
      <c r="B4" s="56" t="s">
        <v>2</v>
      </c>
    </row>
    <row r="6" spans="2:2" ht="23.25" x14ac:dyDescent="0.35">
      <c r="B6" s="21" t="s">
        <v>3</v>
      </c>
    </row>
    <row r="8" spans="2:2" ht="43.15" customHeight="1" x14ac:dyDescent="0.25">
      <c r="B8" s="4" t="s">
        <v>4</v>
      </c>
    </row>
    <row r="9" spans="2:2" ht="16.899999999999999" customHeight="1" x14ac:dyDescent="0.25">
      <c r="B9" s="4"/>
    </row>
    <row r="10" spans="2:2" x14ac:dyDescent="0.25">
      <c r="B10" s="1"/>
    </row>
    <row r="11" spans="2:2" x14ac:dyDescent="0.25">
      <c r="B11" s="1"/>
    </row>
    <row r="30" spans="2:2" x14ac:dyDescent="0.25">
      <c r="B30" s="3" t="s">
        <v>5</v>
      </c>
    </row>
    <row r="31" spans="2:2" ht="30" x14ac:dyDescent="0.25">
      <c r="B31" s="20" t="s">
        <v>6</v>
      </c>
    </row>
    <row r="53" spans="2:2" x14ac:dyDescent="0.25">
      <c r="B53" s="3" t="s">
        <v>7</v>
      </c>
    </row>
    <row r="54" spans="2:2" x14ac:dyDescent="0.25">
      <c r="B54" s="20" t="s">
        <v>8</v>
      </c>
    </row>
    <row r="76" spans="2:2" x14ac:dyDescent="0.25">
      <c r="B76" s="3" t="s">
        <v>9</v>
      </c>
    </row>
    <row r="77" spans="2:2" ht="30" x14ac:dyDescent="0.25">
      <c r="B77" s="20" t="s">
        <v>10</v>
      </c>
    </row>
    <row r="98" spans="2:2" x14ac:dyDescent="0.25">
      <c r="B98" s="3" t="s">
        <v>11</v>
      </c>
    </row>
    <row r="99" spans="2:2" ht="30" x14ac:dyDescent="0.25">
      <c r="B99" s="20" t="s">
        <v>12</v>
      </c>
    </row>
    <row r="129" spans="2:2" x14ac:dyDescent="0.25">
      <c r="B129" s="3" t="s">
        <v>13</v>
      </c>
    </row>
    <row r="130" spans="2:2" ht="51" customHeight="1" x14ac:dyDescent="0.25">
      <c r="B130" s="99" t="s">
        <v>14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81261-B720-474D-BCC9-926E122DA57E}">
  <dimension ref="A2:J40"/>
  <sheetViews>
    <sheetView topLeftCell="C31" zoomScale="57" zoomScaleNormal="98" workbookViewId="0">
      <selection activeCell="G19" sqref="A19:H19"/>
    </sheetView>
  </sheetViews>
  <sheetFormatPr baseColWidth="10" defaultColWidth="11.42578125" defaultRowHeight="15" x14ac:dyDescent="0.25"/>
  <cols>
    <col min="1" max="1" width="39.85546875" bestFit="1" customWidth="1"/>
    <col min="2" max="2" width="42.5703125" customWidth="1"/>
    <col min="3" max="3" width="33.42578125" bestFit="1" customWidth="1"/>
    <col min="4" max="4" width="33.7109375" bestFit="1" customWidth="1"/>
    <col min="5" max="5" width="60.85546875" bestFit="1" customWidth="1"/>
    <col min="6" max="6" width="22" style="31" bestFit="1" customWidth="1"/>
    <col min="7" max="7" width="40.5703125" style="44" customWidth="1"/>
    <col min="8" max="8" width="28" style="31" bestFit="1" customWidth="1"/>
  </cols>
  <sheetData>
    <row r="2" spans="1:8" ht="24" customHeight="1" x14ac:dyDescent="0.25">
      <c r="B2" s="59" t="s">
        <v>0</v>
      </c>
      <c r="C2" s="60"/>
      <c r="D2" s="60"/>
      <c r="E2" s="61"/>
    </row>
    <row r="3" spans="1:8" ht="15" customHeight="1" x14ac:dyDescent="0.25">
      <c r="B3" s="62" t="s">
        <v>1</v>
      </c>
      <c r="C3" s="63"/>
      <c r="D3" s="63"/>
      <c r="E3" s="64"/>
    </row>
    <row r="4" spans="1:8" ht="25.5" customHeight="1" x14ac:dyDescent="0.25">
      <c r="B4" s="76" t="s">
        <v>2</v>
      </c>
      <c r="C4" s="77"/>
      <c r="D4" s="77"/>
      <c r="E4" s="78"/>
    </row>
    <row r="9" spans="1:8" s="7" customFormat="1" ht="33" customHeight="1" x14ac:dyDescent="0.25">
      <c r="A9" s="69" t="s">
        <v>15</v>
      </c>
      <c r="B9" s="69"/>
      <c r="C9" s="69"/>
      <c r="D9" s="69"/>
      <c r="E9" s="69"/>
      <c r="F9" s="32"/>
      <c r="G9" s="45"/>
      <c r="H9" s="32"/>
    </row>
    <row r="10" spans="1:8" s="7" customFormat="1" x14ac:dyDescent="0.25">
      <c r="F10" s="32"/>
      <c r="G10" s="45"/>
      <c r="H10" s="32"/>
    </row>
    <row r="11" spans="1:8" s="7" customFormat="1" x14ac:dyDescent="0.25">
      <c r="F11" s="32"/>
      <c r="G11" s="45"/>
      <c r="H11" s="32"/>
    </row>
    <row r="12" spans="1:8" s="7" customFormat="1" ht="105" x14ac:dyDescent="0.25">
      <c r="A12" s="12" t="s">
        <v>16</v>
      </c>
      <c r="B12" s="12" t="s">
        <v>17</v>
      </c>
      <c r="C12" s="12" t="s">
        <v>18</v>
      </c>
      <c r="D12" s="12" t="s">
        <v>19</v>
      </c>
      <c r="E12" s="12" t="s">
        <v>20</v>
      </c>
      <c r="F12" s="12" t="s">
        <v>21</v>
      </c>
      <c r="G12" s="15" t="s">
        <v>22</v>
      </c>
      <c r="H12" s="15" t="s">
        <v>23</v>
      </c>
    </row>
    <row r="13" spans="1:8" s="30" customFormat="1" ht="61.9" customHeight="1" x14ac:dyDescent="0.25">
      <c r="A13" s="29" t="s">
        <v>24</v>
      </c>
      <c r="B13" s="29" t="s">
        <v>25</v>
      </c>
      <c r="C13" s="29" t="s">
        <v>26</v>
      </c>
      <c r="D13" s="13" t="s">
        <v>27</v>
      </c>
      <c r="E13" s="14" t="s">
        <v>28</v>
      </c>
      <c r="F13" s="17" t="s">
        <v>29</v>
      </c>
      <c r="G13" s="16" t="s">
        <v>30</v>
      </c>
      <c r="H13" s="18">
        <v>1</v>
      </c>
    </row>
    <row r="14" spans="1:8" s="30" customFormat="1" x14ac:dyDescent="0.25">
      <c r="A14" s="70"/>
      <c r="B14" s="71"/>
      <c r="C14" s="71"/>
      <c r="D14" s="71"/>
      <c r="E14" s="71"/>
      <c r="F14" s="71"/>
      <c r="G14" s="71"/>
      <c r="H14" s="72"/>
    </row>
    <row r="15" spans="1:8" s="30" customFormat="1" x14ac:dyDescent="0.25">
      <c r="A15" s="37"/>
      <c r="B15" s="38"/>
      <c r="C15" s="38"/>
      <c r="D15" s="35"/>
      <c r="E15" s="35"/>
      <c r="F15" s="35"/>
      <c r="G15" s="46"/>
      <c r="H15" s="36"/>
    </row>
    <row r="16" spans="1:8" s="30" customFormat="1" ht="60.6" customHeight="1" x14ac:dyDescent="0.25">
      <c r="A16" s="68" t="s">
        <v>31</v>
      </c>
      <c r="B16" s="68" t="s">
        <v>32</v>
      </c>
      <c r="C16" s="29" t="s">
        <v>33</v>
      </c>
      <c r="D16" s="13" t="s">
        <v>34</v>
      </c>
      <c r="E16" s="14" t="s">
        <v>35</v>
      </c>
      <c r="F16" s="17" t="s">
        <v>29</v>
      </c>
      <c r="G16" s="16" t="s">
        <v>36</v>
      </c>
      <c r="H16" s="18">
        <v>1</v>
      </c>
    </row>
    <row r="17" spans="1:10" s="30" customFormat="1" ht="45" x14ac:dyDescent="0.25">
      <c r="A17" s="68"/>
      <c r="B17" s="68"/>
      <c r="C17" s="29" t="s">
        <v>37</v>
      </c>
      <c r="D17" s="13" t="s">
        <v>38</v>
      </c>
      <c r="E17" s="13" t="s">
        <v>39</v>
      </c>
      <c r="F17" s="17" t="s">
        <v>29</v>
      </c>
      <c r="G17" s="16" t="s">
        <v>40</v>
      </c>
      <c r="H17" s="18">
        <v>1</v>
      </c>
    </row>
    <row r="18" spans="1:10" s="30" customFormat="1" ht="47.25" customHeight="1" x14ac:dyDescent="0.25">
      <c r="A18" s="68"/>
      <c r="B18" s="68"/>
      <c r="C18" s="29" t="s">
        <v>41</v>
      </c>
      <c r="D18" s="13" t="s">
        <v>42</v>
      </c>
      <c r="E18" s="13" t="s">
        <v>43</v>
      </c>
      <c r="F18" s="17" t="s">
        <v>44</v>
      </c>
      <c r="G18" s="16" t="s">
        <v>45</v>
      </c>
      <c r="H18" s="18">
        <v>0.05</v>
      </c>
    </row>
    <row r="19" spans="1:10" s="30" customFormat="1" x14ac:dyDescent="0.25">
      <c r="A19" s="73"/>
      <c r="B19" s="74"/>
      <c r="C19" s="74"/>
      <c r="D19" s="74"/>
      <c r="E19" s="74"/>
      <c r="F19" s="74"/>
      <c r="G19" s="74"/>
      <c r="H19" s="75"/>
    </row>
    <row r="20" spans="1:10" s="41" customFormat="1" ht="43.15" customHeight="1" x14ac:dyDescent="0.25">
      <c r="A20" s="68" t="s">
        <v>46</v>
      </c>
      <c r="B20" s="68" t="s">
        <v>47</v>
      </c>
      <c r="C20" s="29" t="s">
        <v>33</v>
      </c>
      <c r="D20" s="13" t="s">
        <v>34</v>
      </c>
      <c r="E20" s="13" t="s">
        <v>35</v>
      </c>
      <c r="F20" s="17" t="s">
        <v>29</v>
      </c>
      <c r="G20" s="16" t="s">
        <v>48</v>
      </c>
      <c r="H20" s="18">
        <v>1</v>
      </c>
      <c r="I20" s="39"/>
      <c r="J20" s="40"/>
    </row>
    <row r="21" spans="1:10" s="41" customFormat="1" ht="60" x14ac:dyDescent="0.25">
      <c r="A21" s="68"/>
      <c r="B21" s="68"/>
      <c r="C21" s="29" t="s">
        <v>49</v>
      </c>
      <c r="D21" s="13" t="s">
        <v>50</v>
      </c>
      <c r="E21" s="13" t="s">
        <v>51</v>
      </c>
      <c r="F21" s="17" t="s">
        <v>29</v>
      </c>
      <c r="G21" s="16" t="s">
        <v>52</v>
      </c>
      <c r="H21" s="18">
        <v>1</v>
      </c>
      <c r="I21" s="39"/>
      <c r="J21" s="40"/>
    </row>
    <row r="22" spans="1:10" s="41" customFormat="1" ht="46.15" customHeight="1" x14ac:dyDescent="0.25">
      <c r="A22" s="68"/>
      <c r="B22" s="68"/>
      <c r="C22" s="29" t="s">
        <v>53</v>
      </c>
      <c r="D22" s="13" t="s">
        <v>54</v>
      </c>
      <c r="E22" s="13" t="s">
        <v>55</v>
      </c>
      <c r="F22" s="17" t="s">
        <v>29</v>
      </c>
      <c r="G22" s="16" t="s">
        <v>56</v>
      </c>
      <c r="H22" s="18">
        <v>0.85</v>
      </c>
      <c r="I22" s="39"/>
      <c r="J22" s="40"/>
    </row>
    <row r="23" spans="1:10" s="41" customFormat="1" ht="75" x14ac:dyDescent="0.25">
      <c r="A23" s="68"/>
      <c r="B23" s="68"/>
      <c r="C23" s="29" t="s">
        <v>57</v>
      </c>
      <c r="D23" s="13" t="s">
        <v>58</v>
      </c>
      <c r="E23" s="13" t="s">
        <v>59</v>
      </c>
      <c r="F23" s="17" t="s">
        <v>29</v>
      </c>
      <c r="G23" s="16" t="s">
        <v>60</v>
      </c>
      <c r="H23" s="18">
        <v>0.7</v>
      </c>
      <c r="I23" s="39"/>
      <c r="J23" s="40"/>
    </row>
    <row r="24" spans="1:10" s="67" customFormat="1" x14ac:dyDescent="0.25">
      <c r="A24" s="65"/>
      <c r="B24" s="66"/>
      <c r="C24" s="66"/>
      <c r="D24" s="66"/>
      <c r="E24" s="66"/>
      <c r="F24" s="66"/>
      <c r="G24" s="66"/>
      <c r="H24" s="66"/>
      <c r="I24" s="66"/>
      <c r="J24" s="66"/>
    </row>
    <row r="25" spans="1:10" s="41" customFormat="1" ht="60" x14ac:dyDescent="0.25">
      <c r="A25" s="68" t="s">
        <v>61</v>
      </c>
      <c r="B25" s="68" t="s">
        <v>62</v>
      </c>
      <c r="C25" s="29" t="s">
        <v>33</v>
      </c>
      <c r="D25" s="13" t="s">
        <v>34</v>
      </c>
      <c r="E25" s="13" t="s">
        <v>35</v>
      </c>
      <c r="F25" s="17" t="s">
        <v>29</v>
      </c>
      <c r="G25" s="16" t="s">
        <v>63</v>
      </c>
      <c r="H25" s="18">
        <v>1</v>
      </c>
      <c r="I25" s="39"/>
      <c r="J25" s="40"/>
    </row>
    <row r="26" spans="1:10" s="41" customFormat="1" ht="45" x14ac:dyDescent="0.25">
      <c r="A26" s="68"/>
      <c r="B26" s="68"/>
      <c r="C26" s="29" t="s">
        <v>64</v>
      </c>
      <c r="D26" s="13" t="s">
        <v>65</v>
      </c>
      <c r="E26" s="13" t="s">
        <v>66</v>
      </c>
      <c r="F26" s="17" t="s">
        <v>29</v>
      </c>
      <c r="G26" s="16" t="s">
        <v>67</v>
      </c>
      <c r="H26" s="18">
        <v>0.8</v>
      </c>
      <c r="I26" s="39"/>
      <c r="J26" s="40"/>
    </row>
    <row r="27" spans="1:10" s="41" customFormat="1" ht="65.25" customHeight="1" x14ac:dyDescent="0.25">
      <c r="A27" s="68"/>
      <c r="B27" s="68"/>
      <c r="C27" s="29" t="s">
        <v>68</v>
      </c>
      <c r="D27" s="13" t="s">
        <v>69</v>
      </c>
      <c r="E27" s="13" t="s">
        <v>70</v>
      </c>
      <c r="F27" s="17" t="s">
        <v>29</v>
      </c>
      <c r="G27" s="16" t="s">
        <v>71</v>
      </c>
      <c r="H27" s="18">
        <v>0.9</v>
      </c>
      <c r="I27" s="39"/>
      <c r="J27" s="40"/>
    </row>
    <row r="28" spans="1:10" s="82" customFormat="1" x14ac:dyDescent="0.25">
      <c r="A28" s="80"/>
      <c r="B28" s="81"/>
      <c r="C28" s="81"/>
      <c r="D28" s="81"/>
      <c r="E28" s="81"/>
      <c r="F28" s="81"/>
      <c r="G28" s="81"/>
      <c r="H28" s="81"/>
      <c r="I28" s="81"/>
      <c r="J28" s="81"/>
    </row>
    <row r="29" spans="1:10" s="41" customFormat="1" ht="63" customHeight="1" x14ac:dyDescent="0.25">
      <c r="A29" s="68" t="s">
        <v>72</v>
      </c>
      <c r="B29" s="68" t="s">
        <v>73</v>
      </c>
      <c r="C29" s="29" t="s">
        <v>33</v>
      </c>
      <c r="D29" s="13" t="s">
        <v>34</v>
      </c>
      <c r="E29" s="13" t="s">
        <v>35</v>
      </c>
      <c r="F29" s="17" t="s">
        <v>29</v>
      </c>
      <c r="G29" s="16" t="s">
        <v>74</v>
      </c>
      <c r="H29" s="18">
        <v>0.8</v>
      </c>
      <c r="I29" s="30"/>
    </row>
    <row r="30" spans="1:10" s="41" customFormat="1" ht="69" customHeight="1" x14ac:dyDescent="0.25">
      <c r="A30" s="68"/>
      <c r="B30" s="68"/>
      <c r="C30" s="29" t="s">
        <v>75</v>
      </c>
      <c r="D30" s="13" t="s">
        <v>76</v>
      </c>
      <c r="E30" s="13" t="s">
        <v>77</v>
      </c>
      <c r="F30" s="17" t="s">
        <v>29</v>
      </c>
      <c r="G30" s="16" t="s">
        <v>78</v>
      </c>
      <c r="H30" s="18">
        <v>0.8</v>
      </c>
      <c r="I30" s="30"/>
    </row>
    <row r="31" spans="1:10" s="30" customFormat="1" ht="63" customHeight="1" x14ac:dyDescent="0.25">
      <c r="A31" s="68"/>
      <c r="B31" s="68"/>
      <c r="C31" s="29" t="s">
        <v>79</v>
      </c>
      <c r="D31" s="13" t="s">
        <v>80</v>
      </c>
      <c r="E31" s="13" t="s">
        <v>81</v>
      </c>
      <c r="F31" s="17" t="s">
        <v>29</v>
      </c>
      <c r="G31" s="16" t="s">
        <v>82</v>
      </c>
      <c r="H31" s="18">
        <v>0.8</v>
      </c>
    </row>
    <row r="32" spans="1:10" s="30" customFormat="1" ht="60" x14ac:dyDescent="0.25">
      <c r="A32" s="68"/>
      <c r="B32" s="68"/>
      <c r="C32" s="29" t="s">
        <v>83</v>
      </c>
      <c r="D32" s="13" t="s">
        <v>84</v>
      </c>
      <c r="E32" s="13" t="s">
        <v>85</v>
      </c>
      <c r="F32" s="17" t="s">
        <v>29</v>
      </c>
      <c r="G32" s="16" t="s">
        <v>86</v>
      </c>
      <c r="H32" s="18">
        <v>0.9</v>
      </c>
    </row>
    <row r="33" spans="1:8" s="30" customFormat="1" ht="60" x14ac:dyDescent="0.25">
      <c r="A33" s="68"/>
      <c r="B33" s="68"/>
      <c r="C33" s="29" t="s">
        <v>87</v>
      </c>
      <c r="D33" s="13" t="s">
        <v>88</v>
      </c>
      <c r="E33" s="13" t="s">
        <v>89</v>
      </c>
      <c r="F33" s="17" t="s">
        <v>29</v>
      </c>
      <c r="G33" s="16" t="s">
        <v>90</v>
      </c>
      <c r="H33" s="18">
        <v>0.8</v>
      </c>
    </row>
    <row r="34" spans="1:8" s="30" customFormat="1" ht="45" x14ac:dyDescent="0.25">
      <c r="A34" s="68"/>
      <c r="B34" s="68"/>
      <c r="C34" s="29" t="s">
        <v>91</v>
      </c>
      <c r="D34" s="13" t="s">
        <v>92</v>
      </c>
      <c r="E34" s="13" t="s">
        <v>77</v>
      </c>
      <c r="F34" s="17" t="s">
        <v>44</v>
      </c>
      <c r="G34" s="16" t="s">
        <v>93</v>
      </c>
      <c r="H34" s="18">
        <v>0</v>
      </c>
    </row>
    <row r="35" spans="1:8" s="30" customFormat="1" ht="48" customHeight="1" x14ac:dyDescent="0.25">
      <c r="A35" s="68"/>
      <c r="B35" s="68"/>
      <c r="C35" s="29" t="s">
        <v>94</v>
      </c>
      <c r="D35" s="13" t="s">
        <v>95</v>
      </c>
      <c r="E35" s="13" t="s">
        <v>96</v>
      </c>
      <c r="F35" s="17" t="s">
        <v>44</v>
      </c>
      <c r="G35" s="16" t="s">
        <v>97</v>
      </c>
      <c r="H35" s="18">
        <v>0</v>
      </c>
    </row>
    <row r="36" spans="1:8" s="30" customFormat="1" x14ac:dyDescent="0.25">
      <c r="A36" s="8"/>
      <c r="B36" s="8"/>
      <c r="C36" s="9"/>
      <c r="D36" s="42"/>
      <c r="E36" s="42"/>
      <c r="F36" s="33"/>
      <c r="G36" s="47"/>
      <c r="H36" s="33"/>
    </row>
    <row r="37" spans="1:8" s="30" customFormat="1" ht="54" customHeight="1" x14ac:dyDescent="0.25">
      <c r="A37" s="79" t="s">
        <v>98</v>
      </c>
      <c r="B37" s="79" t="s">
        <v>99</v>
      </c>
      <c r="C37" s="27" t="s">
        <v>33</v>
      </c>
      <c r="D37" s="13" t="s">
        <v>34</v>
      </c>
      <c r="E37" s="13" t="s">
        <v>35</v>
      </c>
      <c r="F37" s="17" t="s">
        <v>29</v>
      </c>
      <c r="G37" s="16" t="s">
        <v>100</v>
      </c>
      <c r="H37" s="18">
        <v>1</v>
      </c>
    </row>
    <row r="38" spans="1:8" s="30" customFormat="1" ht="45" x14ac:dyDescent="0.25">
      <c r="A38" s="79"/>
      <c r="B38" s="79"/>
      <c r="C38" s="29" t="s">
        <v>101</v>
      </c>
      <c r="D38" s="13" t="s">
        <v>102</v>
      </c>
      <c r="E38" s="13" t="s">
        <v>103</v>
      </c>
      <c r="F38" s="17" t="s">
        <v>44</v>
      </c>
      <c r="G38" s="16" t="s">
        <v>104</v>
      </c>
      <c r="H38" s="18">
        <v>0</v>
      </c>
    </row>
    <row r="39" spans="1:8" s="30" customFormat="1" ht="63" customHeight="1" x14ac:dyDescent="0.25">
      <c r="A39" s="79"/>
      <c r="B39" s="79"/>
      <c r="C39" s="29" t="s">
        <v>105</v>
      </c>
      <c r="D39" s="13" t="s">
        <v>106</v>
      </c>
      <c r="E39" s="13" t="s">
        <v>107</v>
      </c>
      <c r="F39" s="17" t="s">
        <v>29</v>
      </c>
      <c r="G39" s="16" t="s">
        <v>108</v>
      </c>
      <c r="H39" s="18">
        <v>1</v>
      </c>
    </row>
    <row r="40" spans="1:8" s="2" customFormat="1" x14ac:dyDescent="0.25">
      <c r="A40" s="6"/>
      <c r="B40" s="6"/>
      <c r="C40" s="10"/>
      <c r="D40" s="11"/>
      <c r="E40" s="11"/>
      <c r="F40" s="34"/>
      <c r="G40" s="48"/>
      <c r="H40" s="34"/>
    </row>
  </sheetData>
  <mergeCells count="18">
    <mergeCell ref="A37:A39"/>
    <mergeCell ref="B37:B39"/>
    <mergeCell ref="A28:XFD28"/>
    <mergeCell ref="A29:A35"/>
    <mergeCell ref="B29:B35"/>
    <mergeCell ref="B2:E2"/>
    <mergeCell ref="B3:E3"/>
    <mergeCell ref="A24:XFD24"/>
    <mergeCell ref="A25:A27"/>
    <mergeCell ref="B25:B27"/>
    <mergeCell ref="A9:E9"/>
    <mergeCell ref="A14:H14"/>
    <mergeCell ref="A16:A18"/>
    <mergeCell ref="B16:B18"/>
    <mergeCell ref="A19:H19"/>
    <mergeCell ref="A20:A23"/>
    <mergeCell ref="B20:B23"/>
    <mergeCell ref="B4:E4"/>
  </mergeCells>
  <dataValidations count="3">
    <dataValidation type="list" allowBlank="1" showInputMessage="1" showErrorMessage="1" sqref="F13 F20:F23 F25:F27 F16:F18 F29:F40" xr:uid="{32FF3C0F-C2CF-46E6-BB11-878A93D5E411}">
      <formula1>"Si,No"</formula1>
    </dataValidation>
    <dataValidation allowBlank="1" showInputMessage="1" showErrorMessage="1" promptTitle="Escala NPLF" prompt="No logrado 0% - 15%_x000a_Logrado parcialmente &gt;15% - 50%_x000a_Alcanzado en gran medida &gt;50% - 85%_x000a_Completamente logrado &gt;85% - 100%" sqref="H13 H16:H18 H20:H23 H25:H27 H29:H39" xr:uid="{0A4A5631-46CD-4F4D-B7FE-3BC716B96ECA}"/>
    <dataValidation allowBlank="1" showInputMessage="1" showErrorMessage="1" promptTitle="Escala NPLF" prompt="Equivalencias entre la escala NPLF y sus respectivas puntuaciones." sqref="H40" xr:uid="{F7FBB635-850B-416D-AF4B-FD7ED4DFE31B}"/>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684CF-CEF9-4764-8F44-E48F14EB084A}">
  <dimension ref="A2:R95"/>
  <sheetViews>
    <sheetView topLeftCell="D71" zoomScale="59" workbookViewId="0">
      <selection activeCell="P94" sqref="P94"/>
    </sheetView>
  </sheetViews>
  <sheetFormatPr baseColWidth="10" defaultColWidth="11.42578125" defaultRowHeight="15" x14ac:dyDescent="0.25"/>
  <cols>
    <col min="1" max="1" width="9.5703125" customWidth="1"/>
    <col min="2" max="2" width="26.28515625" bestFit="1" customWidth="1"/>
    <col min="3" max="3" width="11.7109375" bestFit="1" customWidth="1"/>
    <col min="4" max="4" width="72.5703125" bestFit="1" customWidth="1"/>
    <col min="5" max="5" width="17.140625" customWidth="1"/>
    <col min="6" max="6" width="10.5703125" bestFit="1" customWidth="1"/>
    <col min="7" max="7" width="15.5703125" bestFit="1" customWidth="1"/>
    <col min="8" max="8" width="17.42578125" customWidth="1"/>
    <col min="9" max="10" width="11.42578125" customWidth="1"/>
    <col min="11" max="11" width="24" bestFit="1" customWidth="1"/>
    <col min="12" max="12" width="10.140625" bestFit="1" customWidth="1"/>
    <col min="13" max="13" width="72.5703125" bestFit="1" customWidth="1"/>
    <col min="14" max="14" width="20.140625" bestFit="1" customWidth="1"/>
    <col min="15" max="15" width="12.5703125" bestFit="1" customWidth="1"/>
    <col min="16" max="16" width="10.5703125" bestFit="1" customWidth="1"/>
    <col min="17" max="17" width="15.85546875" customWidth="1"/>
    <col min="18" max="18" width="17.42578125" bestFit="1" customWidth="1"/>
  </cols>
  <sheetData>
    <row r="2" spans="1:18" ht="24" customHeight="1" x14ac:dyDescent="0.25">
      <c r="D2" s="59" t="s">
        <v>0</v>
      </c>
      <c r="E2" s="60"/>
      <c r="F2" s="60"/>
      <c r="G2" s="60"/>
      <c r="H2" s="60"/>
      <c r="I2" s="61"/>
      <c r="J2" s="28"/>
    </row>
    <row r="3" spans="1:18" ht="18" x14ac:dyDescent="0.25">
      <c r="D3" s="62" t="s">
        <v>1</v>
      </c>
      <c r="E3" s="63"/>
      <c r="F3" s="63"/>
      <c r="G3" s="63"/>
      <c r="H3" s="63"/>
      <c r="I3" s="64"/>
      <c r="J3" s="28"/>
    </row>
    <row r="4" spans="1:18" ht="24.75" customHeight="1" x14ac:dyDescent="0.25">
      <c r="D4" s="76" t="s">
        <v>2</v>
      </c>
      <c r="E4" s="77"/>
      <c r="F4" s="77"/>
      <c r="G4" s="77"/>
      <c r="H4" s="77"/>
      <c r="I4" s="78"/>
      <c r="J4" s="24"/>
    </row>
    <row r="8" spans="1:18" ht="36.75" customHeight="1" x14ac:dyDescent="0.25">
      <c r="B8" s="69" t="s">
        <v>109</v>
      </c>
      <c r="C8" s="69"/>
      <c r="D8" s="69"/>
      <c r="E8" s="69"/>
      <c r="F8" s="69"/>
      <c r="G8" s="69"/>
      <c r="H8" s="69"/>
      <c r="I8" s="69"/>
      <c r="J8" s="69"/>
      <c r="K8" s="69"/>
      <c r="L8" s="69"/>
      <c r="M8" s="69"/>
      <c r="N8" s="69"/>
      <c r="O8" s="69"/>
      <c r="P8" s="69"/>
      <c r="Q8" s="69"/>
      <c r="R8" s="69"/>
    </row>
    <row r="9" spans="1:18" x14ac:dyDescent="0.25">
      <c r="B9" s="1"/>
      <c r="C9" s="1"/>
      <c r="D9" s="1"/>
    </row>
    <row r="10" spans="1:18" x14ac:dyDescent="0.25">
      <c r="B10" s="20"/>
      <c r="C10" s="20"/>
      <c r="D10" s="20"/>
    </row>
    <row r="11" spans="1:18" ht="18.75" x14ac:dyDescent="0.3">
      <c r="B11" s="5"/>
      <c r="C11" s="5"/>
    </row>
    <row r="12" spans="1:18" ht="18.75" x14ac:dyDescent="0.3">
      <c r="A12" s="98" t="s">
        <v>110</v>
      </c>
      <c r="B12" s="98"/>
      <c r="C12" s="98"/>
      <c r="D12" s="98"/>
      <c r="E12" s="98"/>
      <c r="F12" s="98"/>
      <c r="G12" s="98"/>
      <c r="H12" s="98"/>
      <c r="J12" s="97" t="s">
        <v>111</v>
      </c>
      <c r="K12" s="97"/>
      <c r="L12" s="97"/>
      <c r="M12" s="97"/>
      <c r="N12" s="97"/>
      <c r="O12" s="97"/>
      <c r="P12" s="97"/>
      <c r="Q12" s="97"/>
      <c r="R12" s="97"/>
    </row>
    <row r="13" spans="1:18" ht="60" x14ac:dyDescent="0.25">
      <c r="A13" s="52" t="s">
        <v>112</v>
      </c>
      <c r="B13" s="53" t="s">
        <v>113</v>
      </c>
      <c r="C13" s="54" t="s">
        <v>114</v>
      </c>
      <c r="D13" s="54" t="s">
        <v>115</v>
      </c>
      <c r="E13" s="54" t="s">
        <v>116</v>
      </c>
      <c r="F13" s="55" t="s">
        <v>117</v>
      </c>
      <c r="G13" s="55" t="s">
        <v>118</v>
      </c>
      <c r="H13" s="55" t="s">
        <v>119</v>
      </c>
      <c r="J13" s="49" t="s">
        <v>112</v>
      </c>
      <c r="K13" s="49" t="s">
        <v>120</v>
      </c>
      <c r="L13" s="49" t="s">
        <v>114</v>
      </c>
      <c r="M13" s="49" t="s">
        <v>121</v>
      </c>
      <c r="N13" s="49" t="s">
        <v>122</v>
      </c>
      <c r="O13" s="49" t="s">
        <v>116</v>
      </c>
      <c r="P13" s="49" t="s">
        <v>117</v>
      </c>
      <c r="Q13" s="49" t="s">
        <v>123</v>
      </c>
      <c r="R13" s="49" t="s">
        <v>119</v>
      </c>
    </row>
    <row r="14" spans="1:18" ht="15" customHeight="1" x14ac:dyDescent="0.25">
      <c r="A14" s="85" t="s">
        <v>124</v>
      </c>
      <c r="B14" s="19" t="s">
        <v>125</v>
      </c>
      <c r="C14" s="19" t="s">
        <v>126</v>
      </c>
      <c r="D14" s="19" t="s">
        <v>127</v>
      </c>
      <c r="E14" s="19">
        <v>3</v>
      </c>
      <c r="F14" s="19">
        <f>P14+P15</f>
        <v>5.04</v>
      </c>
      <c r="G14" s="19">
        <f>+E14-F14</f>
        <v>-2.04</v>
      </c>
      <c r="H14" s="58">
        <v>0.9</v>
      </c>
      <c r="J14" s="92" t="s">
        <v>124</v>
      </c>
      <c r="K14" s="50" t="s">
        <v>125</v>
      </c>
      <c r="L14" s="51" t="s">
        <v>126</v>
      </c>
      <c r="M14" s="51" t="s">
        <v>127</v>
      </c>
      <c r="N14" s="51" t="s">
        <v>128</v>
      </c>
      <c r="O14" s="51">
        <v>3</v>
      </c>
      <c r="P14" s="51">
        <v>2.52</v>
      </c>
      <c r="Q14" s="51">
        <f>O14-P14</f>
        <v>0.48</v>
      </c>
      <c r="R14" s="57">
        <v>1</v>
      </c>
    </row>
    <row r="15" spans="1:18" x14ac:dyDescent="0.25">
      <c r="A15" s="86"/>
      <c r="B15" s="19" t="s">
        <v>62</v>
      </c>
      <c r="C15" s="19" t="s">
        <v>129</v>
      </c>
      <c r="D15" s="19" t="s">
        <v>130</v>
      </c>
      <c r="E15" s="19">
        <v>3</v>
      </c>
      <c r="F15" s="19">
        <f>P18+P19+P20+P21</f>
        <v>2.42</v>
      </c>
      <c r="G15" s="19">
        <f t="shared" ref="G15:G66" si="0">+E15-F15</f>
        <v>0.58000000000000007</v>
      </c>
      <c r="H15" s="58">
        <v>1</v>
      </c>
      <c r="J15" s="93"/>
      <c r="K15" s="43" t="s">
        <v>125</v>
      </c>
      <c r="L15" s="25" t="s">
        <v>126</v>
      </c>
      <c r="M15" s="25" t="s">
        <v>127</v>
      </c>
      <c r="N15" s="25" t="s">
        <v>131</v>
      </c>
      <c r="O15" s="25">
        <v>3</v>
      </c>
      <c r="P15" s="25">
        <v>2.52</v>
      </c>
      <c r="Q15" s="25">
        <f t="shared" ref="Q15:Q78" si="1">O15-P15</f>
        <v>0.48</v>
      </c>
      <c r="R15" s="57">
        <v>1</v>
      </c>
    </row>
    <row r="16" spans="1:18" x14ac:dyDescent="0.25">
      <c r="A16" s="86"/>
      <c r="B16" s="19" t="s">
        <v>125</v>
      </c>
      <c r="C16" s="19" t="s">
        <v>132</v>
      </c>
      <c r="D16" s="19" t="s">
        <v>133</v>
      </c>
      <c r="E16" s="19">
        <v>1</v>
      </c>
      <c r="F16" s="19">
        <f>P16+P17</f>
        <v>1.7</v>
      </c>
      <c r="G16" s="19">
        <f t="shared" si="0"/>
        <v>-0.7</v>
      </c>
      <c r="H16" s="58">
        <v>1</v>
      </c>
      <c r="J16" s="93"/>
      <c r="K16" s="43" t="s">
        <v>125</v>
      </c>
      <c r="L16" s="25" t="s">
        <v>132</v>
      </c>
      <c r="M16" s="25" t="s">
        <v>133</v>
      </c>
      <c r="N16" s="25" t="s">
        <v>134</v>
      </c>
      <c r="O16" s="25">
        <v>1</v>
      </c>
      <c r="P16" s="25">
        <v>0.85</v>
      </c>
      <c r="Q16" s="25">
        <f t="shared" si="1"/>
        <v>0.15000000000000002</v>
      </c>
      <c r="R16" s="57">
        <v>1</v>
      </c>
    </row>
    <row r="17" spans="1:18" x14ac:dyDescent="0.25">
      <c r="A17" s="86"/>
      <c r="B17" s="19" t="s">
        <v>62</v>
      </c>
      <c r="C17" s="19" t="s">
        <v>135</v>
      </c>
      <c r="D17" s="19" t="s">
        <v>136</v>
      </c>
      <c r="E17" s="19">
        <v>1</v>
      </c>
      <c r="F17" s="19">
        <f>P22+P23</f>
        <v>0.76</v>
      </c>
      <c r="G17" s="19">
        <f t="shared" si="0"/>
        <v>0.24</v>
      </c>
      <c r="H17" s="58">
        <v>1</v>
      </c>
      <c r="J17" s="93"/>
      <c r="K17" s="43" t="s">
        <v>125</v>
      </c>
      <c r="L17" s="25" t="s">
        <v>132</v>
      </c>
      <c r="M17" s="25" t="s">
        <v>133</v>
      </c>
      <c r="N17" s="25" t="s">
        <v>137</v>
      </c>
      <c r="O17" s="25">
        <v>1</v>
      </c>
      <c r="P17" s="25">
        <v>0.85</v>
      </c>
      <c r="Q17" s="25">
        <f t="shared" si="1"/>
        <v>0.15000000000000002</v>
      </c>
      <c r="R17" s="57">
        <v>1</v>
      </c>
    </row>
    <row r="18" spans="1:18" x14ac:dyDescent="0.25">
      <c r="A18" s="86"/>
      <c r="B18" s="19" t="s">
        <v>138</v>
      </c>
      <c r="C18" s="19" t="s">
        <v>139</v>
      </c>
      <c r="D18" s="19" t="s">
        <v>140</v>
      </c>
      <c r="E18" s="19">
        <v>1</v>
      </c>
      <c r="F18" s="19">
        <f>P24+P25</f>
        <v>3.56</v>
      </c>
      <c r="G18" s="19">
        <f t="shared" si="0"/>
        <v>-2.56</v>
      </c>
      <c r="H18" s="58">
        <v>1</v>
      </c>
      <c r="J18" s="93"/>
      <c r="K18" s="43" t="s">
        <v>62</v>
      </c>
      <c r="L18" s="25" t="s">
        <v>129</v>
      </c>
      <c r="M18" s="25" t="s">
        <v>130</v>
      </c>
      <c r="N18" s="25" t="s">
        <v>128</v>
      </c>
      <c r="O18" s="25">
        <v>3</v>
      </c>
      <c r="P18" s="25">
        <v>0.43</v>
      </c>
      <c r="Q18" s="25">
        <f t="shared" si="1"/>
        <v>2.57</v>
      </c>
      <c r="R18" s="57">
        <v>1</v>
      </c>
    </row>
    <row r="19" spans="1:18" x14ac:dyDescent="0.25">
      <c r="A19" s="86"/>
      <c r="B19" s="19" t="s">
        <v>62</v>
      </c>
      <c r="C19" s="19" t="s">
        <v>141</v>
      </c>
      <c r="D19" s="19" t="s">
        <v>142</v>
      </c>
      <c r="E19" s="19">
        <v>1</v>
      </c>
      <c r="F19" s="19">
        <f>P26</f>
        <v>1.05</v>
      </c>
      <c r="G19" s="19">
        <f t="shared" si="0"/>
        <v>-5.0000000000000044E-2</v>
      </c>
      <c r="H19" s="58">
        <v>1</v>
      </c>
      <c r="J19" s="93"/>
      <c r="K19" s="43" t="s">
        <v>62</v>
      </c>
      <c r="L19" s="25" t="s">
        <v>129</v>
      </c>
      <c r="M19" s="25" t="s">
        <v>130</v>
      </c>
      <c r="N19" s="25" t="s">
        <v>131</v>
      </c>
      <c r="O19" s="25">
        <v>3</v>
      </c>
      <c r="P19" s="25">
        <v>1</v>
      </c>
      <c r="Q19" s="25">
        <f t="shared" si="1"/>
        <v>2</v>
      </c>
      <c r="R19" s="57">
        <v>1</v>
      </c>
    </row>
    <row r="20" spans="1:18" x14ac:dyDescent="0.25">
      <c r="A20" s="86"/>
      <c r="B20" s="19" t="s">
        <v>62</v>
      </c>
      <c r="C20" s="19" t="s">
        <v>143</v>
      </c>
      <c r="D20" s="19" t="s">
        <v>144</v>
      </c>
      <c r="E20" s="19">
        <v>1</v>
      </c>
      <c r="F20" s="19">
        <f>P27</f>
        <v>0.43</v>
      </c>
      <c r="G20" s="19">
        <f t="shared" si="0"/>
        <v>0.57000000000000006</v>
      </c>
      <c r="H20" s="58">
        <v>1</v>
      </c>
      <c r="J20" s="93"/>
      <c r="K20" s="43" t="s">
        <v>62</v>
      </c>
      <c r="L20" s="25" t="s">
        <v>129</v>
      </c>
      <c r="M20" s="25" t="s">
        <v>130</v>
      </c>
      <c r="N20" s="25" t="s">
        <v>134</v>
      </c>
      <c r="O20" s="25">
        <v>3</v>
      </c>
      <c r="P20" s="25">
        <v>0.52</v>
      </c>
      <c r="Q20" s="25">
        <f t="shared" si="1"/>
        <v>2.48</v>
      </c>
      <c r="R20" s="57">
        <v>1</v>
      </c>
    </row>
    <row r="21" spans="1:18" x14ac:dyDescent="0.25">
      <c r="A21" s="86"/>
      <c r="B21" s="19" t="s">
        <v>62</v>
      </c>
      <c r="C21" s="19" t="s">
        <v>145</v>
      </c>
      <c r="D21" s="19" t="s">
        <v>146</v>
      </c>
      <c r="E21" s="19">
        <v>2</v>
      </c>
      <c r="F21" s="19">
        <f>P28+P29</f>
        <v>2.9</v>
      </c>
      <c r="G21" s="19">
        <f t="shared" si="0"/>
        <v>-0.89999999999999991</v>
      </c>
      <c r="H21" s="58">
        <v>1</v>
      </c>
      <c r="J21" s="93"/>
      <c r="K21" s="43" t="s">
        <v>62</v>
      </c>
      <c r="L21" s="25" t="s">
        <v>129</v>
      </c>
      <c r="M21" s="25" t="s">
        <v>130</v>
      </c>
      <c r="N21" s="25" t="s">
        <v>137</v>
      </c>
      <c r="O21" s="25">
        <v>3</v>
      </c>
      <c r="P21" s="25">
        <v>0.47</v>
      </c>
      <c r="Q21" s="25">
        <f t="shared" si="1"/>
        <v>2.5300000000000002</v>
      </c>
      <c r="R21" s="57">
        <v>1</v>
      </c>
    </row>
    <row r="22" spans="1:18" x14ac:dyDescent="0.25">
      <c r="A22" s="86"/>
      <c r="B22" s="19" t="s">
        <v>138</v>
      </c>
      <c r="C22" s="19" t="s">
        <v>147</v>
      </c>
      <c r="D22" s="19" t="s">
        <v>148</v>
      </c>
      <c r="E22" s="19">
        <v>1</v>
      </c>
      <c r="F22" s="19">
        <f>P30+P31</f>
        <v>1.53</v>
      </c>
      <c r="G22" s="19">
        <f t="shared" si="0"/>
        <v>-0.53</v>
      </c>
      <c r="H22" s="58">
        <v>1</v>
      </c>
      <c r="J22" s="93"/>
      <c r="K22" s="43" t="s">
        <v>62</v>
      </c>
      <c r="L22" s="25" t="s">
        <v>135</v>
      </c>
      <c r="M22" s="25" t="s">
        <v>136</v>
      </c>
      <c r="N22" s="25" t="s">
        <v>128</v>
      </c>
      <c r="O22" s="25">
        <v>1</v>
      </c>
      <c r="P22" s="25">
        <v>0.38</v>
      </c>
      <c r="Q22" s="25">
        <f t="shared" si="1"/>
        <v>0.62</v>
      </c>
      <c r="R22" s="57">
        <v>1</v>
      </c>
    </row>
    <row r="23" spans="1:18" x14ac:dyDescent="0.25">
      <c r="A23" s="86"/>
      <c r="B23" s="19" t="s">
        <v>62</v>
      </c>
      <c r="C23" s="19" t="s">
        <v>149</v>
      </c>
      <c r="D23" s="19" t="s">
        <v>150</v>
      </c>
      <c r="E23" s="19">
        <v>1</v>
      </c>
      <c r="F23" s="19">
        <f>P32+P33</f>
        <v>0.97</v>
      </c>
      <c r="G23" s="19">
        <f t="shared" si="0"/>
        <v>3.0000000000000027E-2</v>
      </c>
      <c r="H23" s="58">
        <v>1</v>
      </c>
      <c r="J23" s="93"/>
      <c r="K23" s="43" t="s">
        <v>62</v>
      </c>
      <c r="L23" s="25" t="s">
        <v>135</v>
      </c>
      <c r="M23" s="25" t="s">
        <v>136</v>
      </c>
      <c r="N23" s="25" t="s">
        <v>131</v>
      </c>
      <c r="O23" s="25">
        <v>1</v>
      </c>
      <c r="P23" s="25">
        <v>0.38</v>
      </c>
      <c r="Q23" s="25">
        <f t="shared" si="1"/>
        <v>0.62</v>
      </c>
      <c r="R23" s="57">
        <v>1</v>
      </c>
    </row>
    <row r="24" spans="1:18" x14ac:dyDescent="0.25">
      <c r="A24" s="86"/>
      <c r="B24" s="19" t="s">
        <v>138</v>
      </c>
      <c r="C24" s="19" t="s">
        <v>151</v>
      </c>
      <c r="D24" s="19" t="s">
        <v>152</v>
      </c>
      <c r="E24" s="19">
        <v>1</v>
      </c>
      <c r="F24" s="19">
        <f>P34</f>
        <v>3.43</v>
      </c>
      <c r="G24" s="19">
        <f t="shared" si="0"/>
        <v>-2.4300000000000002</v>
      </c>
      <c r="H24" s="58">
        <v>1</v>
      </c>
      <c r="J24" s="93"/>
      <c r="K24" s="43" t="s">
        <v>138</v>
      </c>
      <c r="L24" s="25" t="s">
        <v>139</v>
      </c>
      <c r="M24" s="25" t="s">
        <v>140</v>
      </c>
      <c r="N24" s="25" t="s">
        <v>128</v>
      </c>
      <c r="O24" s="25">
        <v>1</v>
      </c>
      <c r="P24" s="25">
        <v>1.73</v>
      </c>
      <c r="Q24" s="25">
        <f t="shared" si="1"/>
        <v>-0.73</v>
      </c>
      <c r="R24" s="57">
        <v>1</v>
      </c>
    </row>
    <row r="25" spans="1:18" x14ac:dyDescent="0.25">
      <c r="A25" s="86"/>
      <c r="B25" s="19" t="s">
        <v>62</v>
      </c>
      <c r="C25" s="19" t="s">
        <v>153</v>
      </c>
      <c r="D25" s="19" t="s">
        <v>154</v>
      </c>
      <c r="E25" s="19">
        <v>3</v>
      </c>
      <c r="F25" s="19">
        <f>P35+P36</f>
        <v>0.96</v>
      </c>
      <c r="G25" s="19">
        <f t="shared" si="0"/>
        <v>2.04</v>
      </c>
      <c r="H25" s="58">
        <v>1</v>
      </c>
      <c r="J25" s="93"/>
      <c r="K25" s="43" t="s">
        <v>138</v>
      </c>
      <c r="L25" s="25" t="s">
        <v>139</v>
      </c>
      <c r="M25" s="25" t="s">
        <v>140</v>
      </c>
      <c r="N25" s="26" t="s">
        <v>131</v>
      </c>
      <c r="O25" s="26">
        <v>1</v>
      </c>
      <c r="P25" s="26">
        <v>1.83</v>
      </c>
      <c r="Q25" s="25">
        <f t="shared" si="1"/>
        <v>-0.83000000000000007</v>
      </c>
      <c r="R25" s="57">
        <v>1</v>
      </c>
    </row>
    <row r="26" spans="1:18" x14ac:dyDescent="0.25">
      <c r="A26" s="86"/>
      <c r="B26" s="19" t="s">
        <v>62</v>
      </c>
      <c r="C26" s="19" t="s">
        <v>155</v>
      </c>
      <c r="D26" s="19" t="s">
        <v>156</v>
      </c>
      <c r="E26" s="19">
        <v>2</v>
      </c>
      <c r="F26" s="19">
        <f>P37+P38</f>
        <v>3.5</v>
      </c>
      <c r="G26" s="19">
        <f t="shared" si="0"/>
        <v>-1.5</v>
      </c>
      <c r="H26" s="58">
        <v>1</v>
      </c>
      <c r="J26" s="93"/>
      <c r="K26" s="43" t="s">
        <v>62</v>
      </c>
      <c r="L26" s="25" t="s">
        <v>141</v>
      </c>
      <c r="M26" s="25" t="s">
        <v>142</v>
      </c>
      <c r="N26" s="26" t="s">
        <v>128</v>
      </c>
      <c r="O26" s="26">
        <v>1</v>
      </c>
      <c r="P26" s="26">
        <v>1.05</v>
      </c>
      <c r="Q26" s="25">
        <f t="shared" si="1"/>
        <v>-5.0000000000000044E-2</v>
      </c>
      <c r="R26" s="57">
        <v>1</v>
      </c>
    </row>
    <row r="27" spans="1:18" x14ac:dyDescent="0.25">
      <c r="A27" s="86"/>
      <c r="B27" s="19" t="s">
        <v>62</v>
      </c>
      <c r="C27" s="19" t="s">
        <v>157</v>
      </c>
      <c r="D27" s="19" t="s">
        <v>158</v>
      </c>
      <c r="E27" s="19">
        <v>4</v>
      </c>
      <c r="F27" s="19">
        <f>P39</f>
        <v>4.62</v>
      </c>
      <c r="G27" s="19">
        <f t="shared" si="0"/>
        <v>-0.62000000000000011</v>
      </c>
      <c r="H27" s="58">
        <v>1</v>
      </c>
      <c r="J27" s="93"/>
      <c r="K27" s="43" t="s">
        <v>62</v>
      </c>
      <c r="L27" s="25" t="s">
        <v>143</v>
      </c>
      <c r="M27" s="25" t="s">
        <v>144</v>
      </c>
      <c r="N27" s="26" t="s">
        <v>128</v>
      </c>
      <c r="O27" s="26">
        <v>1</v>
      </c>
      <c r="P27" s="26">
        <v>0.43</v>
      </c>
      <c r="Q27" s="25">
        <f t="shared" si="1"/>
        <v>0.57000000000000006</v>
      </c>
      <c r="R27" s="57">
        <v>1</v>
      </c>
    </row>
    <row r="28" spans="1:18" x14ac:dyDescent="0.25">
      <c r="A28" s="86"/>
      <c r="B28" s="19" t="s">
        <v>62</v>
      </c>
      <c r="C28" s="19" t="s">
        <v>159</v>
      </c>
      <c r="D28" s="19" t="s">
        <v>160</v>
      </c>
      <c r="E28" s="19">
        <v>1</v>
      </c>
      <c r="F28" s="19">
        <f>P40</f>
        <v>1.08</v>
      </c>
      <c r="G28" s="19">
        <f t="shared" si="0"/>
        <v>-8.0000000000000071E-2</v>
      </c>
      <c r="H28" s="58">
        <v>1</v>
      </c>
      <c r="J28" s="93"/>
      <c r="K28" s="43" t="s">
        <v>62</v>
      </c>
      <c r="L28" s="25" t="s">
        <v>145</v>
      </c>
      <c r="M28" s="25" t="s">
        <v>146</v>
      </c>
      <c r="N28" s="26" t="s">
        <v>128</v>
      </c>
      <c r="O28" s="26">
        <v>2</v>
      </c>
      <c r="P28" s="26">
        <v>0.85</v>
      </c>
      <c r="Q28" s="25">
        <f t="shared" si="1"/>
        <v>1.1499999999999999</v>
      </c>
      <c r="R28" s="57">
        <v>1</v>
      </c>
    </row>
    <row r="29" spans="1:18" x14ac:dyDescent="0.25">
      <c r="A29" s="86"/>
      <c r="B29" s="19" t="s">
        <v>161</v>
      </c>
      <c r="C29" s="19" t="s">
        <v>162</v>
      </c>
      <c r="D29" s="19" t="s">
        <v>163</v>
      </c>
      <c r="E29" s="19">
        <v>1</v>
      </c>
      <c r="F29" s="19">
        <f>P41</f>
        <v>0.75</v>
      </c>
      <c r="G29" s="19">
        <f t="shared" si="0"/>
        <v>0.25</v>
      </c>
      <c r="H29" s="58">
        <v>0.6</v>
      </c>
      <c r="J29" s="93"/>
      <c r="K29" s="43" t="s">
        <v>62</v>
      </c>
      <c r="L29" s="25" t="s">
        <v>145</v>
      </c>
      <c r="M29" s="25" t="s">
        <v>146</v>
      </c>
      <c r="N29" s="26" t="s">
        <v>131</v>
      </c>
      <c r="O29" s="26">
        <v>2</v>
      </c>
      <c r="P29" s="26">
        <v>2.0499999999999998</v>
      </c>
      <c r="Q29" s="25">
        <f t="shared" si="1"/>
        <v>-4.9999999999999822E-2</v>
      </c>
      <c r="R29" s="57">
        <v>1</v>
      </c>
    </row>
    <row r="30" spans="1:18" x14ac:dyDescent="0.25">
      <c r="A30" s="86"/>
      <c r="B30" s="19" t="s">
        <v>62</v>
      </c>
      <c r="C30" s="19" t="s">
        <v>164</v>
      </c>
      <c r="D30" s="19" t="s">
        <v>165</v>
      </c>
      <c r="E30" s="19">
        <v>1</v>
      </c>
      <c r="F30" s="19">
        <f>P42+P43</f>
        <v>1.87</v>
      </c>
      <c r="G30" s="19">
        <f t="shared" si="0"/>
        <v>-0.87000000000000011</v>
      </c>
      <c r="H30" s="58">
        <v>1</v>
      </c>
      <c r="J30" s="93"/>
      <c r="K30" s="43" t="s">
        <v>138</v>
      </c>
      <c r="L30" s="25" t="s">
        <v>147</v>
      </c>
      <c r="M30" s="25" t="s">
        <v>148</v>
      </c>
      <c r="N30" s="26" t="s">
        <v>128</v>
      </c>
      <c r="O30" s="26">
        <v>1</v>
      </c>
      <c r="P30" s="26">
        <v>0.73</v>
      </c>
      <c r="Q30" s="25">
        <f t="shared" si="1"/>
        <v>0.27</v>
      </c>
      <c r="R30" s="57">
        <v>1</v>
      </c>
    </row>
    <row r="31" spans="1:18" x14ac:dyDescent="0.25">
      <c r="A31" s="87" t="s">
        <v>166</v>
      </c>
      <c r="B31" s="19" t="s">
        <v>62</v>
      </c>
      <c r="C31" s="19" t="s">
        <v>167</v>
      </c>
      <c r="D31" s="19" t="s">
        <v>168</v>
      </c>
      <c r="E31" s="19">
        <v>1</v>
      </c>
      <c r="F31" s="19">
        <f>P46+P47</f>
        <v>1.84</v>
      </c>
      <c r="G31" s="19">
        <f t="shared" si="0"/>
        <v>-0.84000000000000008</v>
      </c>
      <c r="H31" s="58">
        <v>1</v>
      </c>
      <c r="J31" s="93"/>
      <c r="K31" s="43" t="s">
        <v>138</v>
      </c>
      <c r="L31" s="25" t="s">
        <v>147</v>
      </c>
      <c r="M31" s="25" t="s">
        <v>148</v>
      </c>
      <c r="N31" s="26" t="s">
        <v>131</v>
      </c>
      <c r="O31" s="26">
        <v>1</v>
      </c>
      <c r="P31" s="26">
        <v>0.8</v>
      </c>
      <c r="Q31" s="25">
        <f t="shared" si="1"/>
        <v>0.19999999999999996</v>
      </c>
      <c r="R31" s="57">
        <v>1</v>
      </c>
    </row>
    <row r="32" spans="1:18" x14ac:dyDescent="0.25">
      <c r="A32" s="87"/>
      <c r="B32" s="19" t="s">
        <v>62</v>
      </c>
      <c r="C32" s="19" t="s">
        <v>169</v>
      </c>
      <c r="D32" s="19" t="s">
        <v>133</v>
      </c>
      <c r="E32" s="19">
        <v>1</v>
      </c>
      <c r="F32" s="19">
        <f>P44+P45</f>
        <v>0.96</v>
      </c>
      <c r="G32" s="19">
        <f t="shared" si="0"/>
        <v>4.0000000000000036E-2</v>
      </c>
      <c r="H32" s="58">
        <v>1</v>
      </c>
      <c r="J32" s="93"/>
      <c r="K32" s="43" t="s">
        <v>62</v>
      </c>
      <c r="L32" s="25" t="s">
        <v>149</v>
      </c>
      <c r="M32" s="25" t="s">
        <v>150</v>
      </c>
      <c r="N32" s="26" t="s">
        <v>128</v>
      </c>
      <c r="O32" s="26">
        <v>1</v>
      </c>
      <c r="P32" s="26">
        <v>0.25</v>
      </c>
      <c r="Q32" s="25">
        <f t="shared" si="1"/>
        <v>0.75</v>
      </c>
      <c r="R32" s="57">
        <v>1</v>
      </c>
    </row>
    <row r="33" spans="1:18" x14ac:dyDescent="0.25">
      <c r="A33" s="87"/>
      <c r="B33" s="19" t="s">
        <v>62</v>
      </c>
      <c r="C33" s="19" t="s">
        <v>170</v>
      </c>
      <c r="D33" s="19" t="s">
        <v>171</v>
      </c>
      <c r="E33" s="19">
        <v>1</v>
      </c>
      <c r="F33" s="19">
        <f t="shared" ref="F33:F38" si="2">P48</f>
        <v>1</v>
      </c>
      <c r="G33" s="19">
        <f t="shared" si="0"/>
        <v>0</v>
      </c>
      <c r="H33" s="58">
        <v>1</v>
      </c>
      <c r="J33" s="93"/>
      <c r="K33" s="43" t="s">
        <v>62</v>
      </c>
      <c r="L33" s="25" t="s">
        <v>149</v>
      </c>
      <c r="M33" s="25" t="s">
        <v>150</v>
      </c>
      <c r="N33" s="26" t="s">
        <v>131</v>
      </c>
      <c r="O33" s="26">
        <v>1</v>
      </c>
      <c r="P33" s="26">
        <v>0.72</v>
      </c>
      <c r="Q33" s="25">
        <f t="shared" si="1"/>
        <v>0.28000000000000003</v>
      </c>
      <c r="R33" s="57">
        <v>1</v>
      </c>
    </row>
    <row r="34" spans="1:18" x14ac:dyDescent="0.25">
      <c r="A34" s="87"/>
      <c r="B34" s="19" t="s">
        <v>62</v>
      </c>
      <c r="C34" s="19" t="s">
        <v>172</v>
      </c>
      <c r="D34" s="19" t="s">
        <v>160</v>
      </c>
      <c r="E34" s="19">
        <v>1</v>
      </c>
      <c r="F34" s="19">
        <f t="shared" si="2"/>
        <v>0.93</v>
      </c>
      <c r="G34" s="19">
        <f t="shared" si="0"/>
        <v>6.9999999999999951E-2</v>
      </c>
      <c r="H34" s="58">
        <v>1</v>
      </c>
      <c r="J34" s="93"/>
      <c r="K34" s="43" t="s">
        <v>138</v>
      </c>
      <c r="L34" s="25" t="s">
        <v>151</v>
      </c>
      <c r="M34" s="25" t="s">
        <v>152</v>
      </c>
      <c r="N34" s="26" t="s">
        <v>128</v>
      </c>
      <c r="O34" s="26">
        <v>1</v>
      </c>
      <c r="P34" s="26">
        <v>3.43</v>
      </c>
      <c r="Q34" s="25">
        <f t="shared" si="1"/>
        <v>-2.4300000000000002</v>
      </c>
      <c r="R34" s="57">
        <v>1</v>
      </c>
    </row>
    <row r="35" spans="1:18" x14ac:dyDescent="0.25">
      <c r="A35" s="87"/>
      <c r="B35" s="19" t="s">
        <v>62</v>
      </c>
      <c r="C35" s="19" t="s">
        <v>173</v>
      </c>
      <c r="D35" s="19" t="s">
        <v>174</v>
      </c>
      <c r="E35" s="19">
        <v>1</v>
      </c>
      <c r="F35" s="19">
        <f t="shared" si="2"/>
        <v>0.3</v>
      </c>
      <c r="G35" s="19">
        <f t="shared" si="0"/>
        <v>0.7</v>
      </c>
      <c r="H35" s="58">
        <v>1</v>
      </c>
      <c r="J35" s="93"/>
      <c r="K35" s="43" t="s">
        <v>62</v>
      </c>
      <c r="L35" s="25" t="s">
        <v>153</v>
      </c>
      <c r="M35" s="25" t="s">
        <v>154</v>
      </c>
      <c r="N35" s="26" t="s">
        <v>128</v>
      </c>
      <c r="O35" s="26">
        <v>3</v>
      </c>
      <c r="P35" s="26">
        <v>0.96</v>
      </c>
      <c r="Q35" s="25">
        <f t="shared" si="1"/>
        <v>2.04</v>
      </c>
      <c r="R35" s="57">
        <v>1</v>
      </c>
    </row>
    <row r="36" spans="1:18" x14ac:dyDescent="0.25">
      <c r="A36" s="87"/>
      <c r="B36" s="19" t="s">
        <v>62</v>
      </c>
      <c r="C36" s="19" t="s">
        <v>175</v>
      </c>
      <c r="D36" s="19" t="s">
        <v>176</v>
      </c>
      <c r="E36" s="19">
        <v>3</v>
      </c>
      <c r="F36" s="19">
        <f t="shared" si="2"/>
        <v>4.2699999999999996</v>
      </c>
      <c r="G36" s="19">
        <f t="shared" si="0"/>
        <v>-1.2699999999999996</v>
      </c>
      <c r="H36" s="58">
        <v>1</v>
      </c>
      <c r="J36" s="93"/>
      <c r="K36" s="43" t="s">
        <v>62</v>
      </c>
      <c r="L36" s="25" t="s">
        <v>153</v>
      </c>
      <c r="M36" s="25" t="s">
        <v>154</v>
      </c>
      <c r="N36" s="26" t="s">
        <v>131</v>
      </c>
      <c r="O36" s="26">
        <v>3</v>
      </c>
      <c r="P36" s="26">
        <v>0</v>
      </c>
      <c r="Q36" s="25">
        <f t="shared" si="1"/>
        <v>3</v>
      </c>
      <c r="R36" s="57">
        <v>0</v>
      </c>
    </row>
    <row r="37" spans="1:18" x14ac:dyDescent="0.25">
      <c r="A37" s="87"/>
      <c r="B37" s="19" t="s">
        <v>62</v>
      </c>
      <c r="C37" s="19" t="s">
        <v>177</v>
      </c>
      <c r="D37" s="19" t="s">
        <v>178</v>
      </c>
      <c r="E37" s="19">
        <v>2</v>
      </c>
      <c r="F37" s="19">
        <f t="shared" si="2"/>
        <v>1.02</v>
      </c>
      <c r="G37" s="19">
        <f t="shared" si="0"/>
        <v>0.98</v>
      </c>
      <c r="H37" s="58">
        <v>0.6</v>
      </c>
      <c r="J37" s="93"/>
      <c r="K37" s="43" t="s">
        <v>62</v>
      </c>
      <c r="L37" s="25" t="s">
        <v>155</v>
      </c>
      <c r="M37" s="25" t="s">
        <v>156</v>
      </c>
      <c r="N37" s="26" t="s">
        <v>134</v>
      </c>
      <c r="O37" s="26">
        <v>2</v>
      </c>
      <c r="P37" s="26">
        <v>1.75</v>
      </c>
      <c r="Q37" s="25">
        <f t="shared" si="1"/>
        <v>0.25</v>
      </c>
      <c r="R37" s="57">
        <v>1</v>
      </c>
    </row>
    <row r="38" spans="1:18" x14ac:dyDescent="0.25">
      <c r="A38" s="87"/>
      <c r="B38" s="19" t="s">
        <v>161</v>
      </c>
      <c r="C38" s="19" t="s">
        <v>179</v>
      </c>
      <c r="D38" s="19" t="s">
        <v>163</v>
      </c>
      <c r="E38" s="19">
        <v>1</v>
      </c>
      <c r="F38" s="19">
        <f t="shared" si="2"/>
        <v>0.5</v>
      </c>
      <c r="G38" s="19">
        <f t="shared" si="0"/>
        <v>0.5</v>
      </c>
      <c r="H38" s="58">
        <v>0.6</v>
      </c>
      <c r="J38" s="93"/>
      <c r="K38" s="43" t="s">
        <v>62</v>
      </c>
      <c r="L38" s="25" t="s">
        <v>155</v>
      </c>
      <c r="M38" s="25" t="s">
        <v>156</v>
      </c>
      <c r="N38" s="26" t="s">
        <v>137</v>
      </c>
      <c r="O38" s="26">
        <v>2</v>
      </c>
      <c r="P38" s="26">
        <v>1.75</v>
      </c>
      <c r="Q38" s="25">
        <f t="shared" si="1"/>
        <v>0.25</v>
      </c>
      <c r="R38" s="57">
        <v>1</v>
      </c>
    </row>
    <row r="39" spans="1:18" x14ac:dyDescent="0.25">
      <c r="A39" s="87"/>
      <c r="B39" s="19" t="s">
        <v>62</v>
      </c>
      <c r="C39" s="19" t="s">
        <v>180</v>
      </c>
      <c r="D39" s="19" t="s">
        <v>165</v>
      </c>
      <c r="E39" s="19">
        <v>1</v>
      </c>
      <c r="F39" s="19">
        <f>P54+P55</f>
        <v>0.92</v>
      </c>
      <c r="G39" s="19">
        <f t="shared" si="0"/>
        <v>7.999999999999996E-2</v>
      </c>
      <c r="H39" s="58">
        <v>1</v>
      </c>
      <c r="J39" s="93"/>
      <c r="K39" s="43" t="s">
        <v>62</v>
      </c>
      <c r="L39" s="25" t="s">
        <v>157</v>
      </c>
      <c r="M39" s="25" t="s">
        <v>158</v>
      </c>
      <c r="N39" s="26" t="s">
        <v>131</v>
      </c>
      <c r="O39" s="26">
        <v>4</v>
      </c>
      <c r="P39" s="26">
        <v>4.62</v>
      </c>
      <c r="Q39" s="25">
        <f t="shared" si="1"/>
        <v>-0.62000000000000011</v>
      </c>
      <c r="R39" s="57">
        <v>1</v>
      </c>
    </row>
    <row r="40" spans="1:18" x14ac:dyDescent="0.25">
      <c r="A40" s="87"/>
      <c r="B40" s="19" t="s">
        <v>62</v>
      </c>
      <c r="C40" s="19" t="s">
        <v>181</v>
      </c>
      <c r="D40" s="19" t="s">
        <v>182</v>
      </c>
      <c r="E40" s="19">
        <v>1</v>
      </c>
      <c r="F40" s="19">
        <f>P56</f>
        <v>0.53</v>
      </c>
      <c r="G40" s="19">
        <f t="shared" si="0"/>
        <v>0.47</v>
      </c>
      <c r="H40" s="58">
        <v>1</v>
      </c>
      <c r="J40" s="93"/>
      <c r="K40" s="43" t="s">
        <v>62</v>
      </c>
      <c r="L40" s="25" t="s">
        <v>159</v>
      </c>
      <c r="M40" s="25" t="s">
        <v>160</v>
      </c>
      <c r="N40" s="26" t="s">
        <v>134</v>
      </c>
      <c r="O40" s="26">
        <v>1</v>
      </c>
      <c r="P40" s="26">
        <v>1.08</v>
      </c>
      <c r="Q40" s="25">
        <f t="shared" si="1"/>
        <v>-8.0000000000000071E-2</v>
      </c>
      <c r="R40" s="57">
        <v>0.95</v>
      </c>
    </row>
    <row r="41" spans="1:18" x14ac:dyDescent="0.25">
      <c r="A41" s="88" t="s">
        <v>183</v>
      </c>
      <c r="B41" s="19" t="s">
        <v>62</v>
      </c>
      <c r="C41" s="19" t="s">
        <v>184</v>
      </c>
      <c r="D41" s="19" t="s">
        <v>185</v>
      </c>
      <c r="E41" s="19">
        <v>1</v>
      </c>
      <c r="F41" s="19">
        <f>P57+P58</f>
        <v>0.33</v>
      </c>
      <c r="G41" s="19">
        <f t="shared" si="0"/>
        <v>0.66999999999999993</v>
      </c>
      <c r="H41" s="58">
        <v>1</v>
      </c>
      <c r="J41" s="93"/>
      <c r="K41" s="43" t="s">
        <v>161</v>
      </c>
      <c r="L41" s="25" t="s">
        <v>162</v>
      </c>
      <c r="M41" s="25" t="s">
        <v>163</v>
      </c>
      <c r="N41" s="26" t="s">
        <v>137</v>
      </c>
      <c r="O41" s="26">
        <v>1</v>
      </c>
      <c r="P41" s="26">
        <v>0.75</v>
      </c>
      <c r="Q41" s="25">
        <f t="shared" si="1"/>
        <v>0.25</v>
      </c>
      <c r="R41" s="57">
        <v>0.6</v>
      </c>
    </row>
    <row r="42" spans="1:18" x14ac:dyDescent="0.25">
      <c r="A42" s="88"/>
      <c r="B42" s="19" t="s">
        <v>125</v>
      </c>
      <c r="C42" s="19" t="s">
        <v>186</v>
      </c>
      <c r="D42" s="19" t="s">
        <v>133</v>
      </c>
      <c r="E42" s="19">
        <v>1</v>
      </c>
      <c r="F42" s="19">
        <f>P59+P60</f>
        <v>1.1599999999999999</v>
      </c>
      <c r="G42" s="19">
        <f t="shared" si="0"/>
        <v>-0.15999999999999992</v>
      </c>
      <c r="H42" s="58">
        <v>0.9</v>
      </c>
      <c r="J42" s="93"/>
      <c r="K42" s="43" t="s">
        <v>62</v>
      </c>
      <c r="L42" s="25" t="s">
        <v>164</v>
      </c>
      <c r="M42" s="25" t="s">
        <v>165</v>
      </c>
      <c r="N42" s="26" t="s">
        <v>134</v>
      </c>
      <c r="O42" s="26">
        <v>1</v>
      </c>
      <c r="P42" s="26">
        <v>1.1200000000000001</v>
      </c>
      <c r="Q42" s="25">
        <f t="shared" si="1"/>
        <v>-0.12000000000000011</v>
      </c>
      <c r="R42" s="57">
        <v>1</v>
      </c>
    </row>
    <row r="43" spans="1:18" x14ac:dyDescent="0.25">
      <c r="A43" s="88"/>
      <c r="B43" s="19" t="s">
        <v>62</v>
      </c>
      <c r="C43" s="19" t="s">
        <v>187</v>
      </c>
      <c r="D43" s="19" t="s">
        <v>188</v>
      </c>
      <c r="E43" s="19">
        <v>3</v>
      </c>
      <c r="F43" s="19">
        <f>P61+P62+P63</f>
        <v>8.94</v>
      </c>
      <c r="G43" s="19">
        <f t="shared" si="0"/>
        <v>-5.9399999999999995</v>
      </c>
      <c r="H43" s="58">
        <v>1</v>
      </c>
      <c r="J43" s="93"/>
      <c r="K43" s="43" t="s">
        <v>62</v>
      </c>
      <c r="L43" s="25" t="s">
        <v>164</v>
      </c>
      <c r="M43" s="25" t="s">
        <v>165</v>
      </c>
      <c r="N43" s="26" t="s">
        <v>137</v>
      </c>
      <c r="O43" s="26">
        <v>1</v>
      </c>
      <c r="P43" s="26">
        <v>0.75</v>
      </c>
      <c r="Q43" s="25">
        <f t="shared" si="1"/>
        <v>0.25</v>
      </c>
      <c r="R43" s="57">
        <v>1</v>
      </c>
    </row>
    <row r="44" spans="1:18" ht="15" customHeight="1" x14ac:dyDescent="0.25">
      <c r="A44" s="88"/>
      <c r="B44" s="19" t="s">
        <v>62</v>
      </c>
      <c r="C44" s="19" t="s">
        <v>189</v>
      </c>
      <c r="D44" s="19" t="s">
        <v>190</v>
      </c>
      <c r="E44" s="19">
        <v>3</v>
      </c>
      <c r="F44" s="19">
        <f>P64</f>
        <v>3</v>
      </c>
      <c r="G44" s="19">
        <f t="shared" si="0"/>
        <v>0</v>
      </c>
      <c r="H44" s="58">
        <v>1</v>
      </c>
      <c r="J44" s="94" t="s">
        <v>166</v>
      </c>
      <c r="K44" s="43" t="s">
        <v>125</v>
      </c>
      <c r="L44" s="25" t="s">
        <v>169</v>
      </c>
      <c r="M44" s="25" t="s">
        <v>133</v>
      </c>
      <c r="N44" s="26" t="s">
        <v>137</v>
      </c>
      <c r="O44" s="26">
        <v>1</v>
      </c>
      <c r="P44" s="26">
        <v>0.48</v>
      </c>
      <c r="Q44" s="25">
        <f t="shared" si="1"/>
        <v>0.52</v>
      </c>
      <c r="R44" s="57">
        <v>1</v>
      </c>
    </row>
    <row r="45" spans="1:18" x14ac:dyDescent="0.25">
      <c r="A45" s="88"/>
      <c r="B45" s="19" t="s">
        <v>62</v>
      </c>
      <c r="C45" s="19" t="s">
        <v>191</v>
      </c>
      <c r="D45" s="19" t="s">
        <v>160</v>
      </c>
      <c r="E45" s="19">
        <v>1</v>
      </c>
      <c r="F45" s="19">
        <f>P65+P66</f>
        <v>1.5</v>
      </c>
      <c r="G45" s="19">
        <f t="shared" si="0"/>
        <v>-0.5</v>
      </c>
      <c r="H45" s="58">
        <v>1</v>
      </c>
      <c r="J45" s="94"/>
      <c r="K45" s="43" t="s">
        <v>125</v>
      </c>
      <c r="L45" s="25" t="s">
        <v>169</v>
      </c>
      <c r="M45" s="25" t="s">
        <v>133</v>
      </c>
      <c r="N45" s="26" t="s">
        <v>134</v>
      </c>
      <c r="O45" s="26">
        <v>1</v>
      </c>
      <c r="P45" s="26">
        <v>0.48</v>
      </c>
      <c r="Q45" s="25">
        <f t="shared" si="1"/>
        <v>0.52</v>
      </c>
      <c r="R45" s="57">
        <v>1</v>
      </c>
    </row>
    <row r="46" spans="1:18" x14ac:dyDescent="0.25">
      <c r="A46" s="88"/>
      <c r="B46" s="19" t="s">
        <v>62</v>
      </c>
      <c r="C46" s="19" t="s">
        <v>192</v>
      </c>
      <c r="D46" s="19" t="s">
        <v>193</v>
      </c>
      <c r="E46" s="19">
        <v>1</v>
      </c>
      <c r="F46" s="19">
        <f>P67</f>
        <v>2</v>
      </c>
      <c r="G46" s="19">
        <f t="shared" si="0"/>
        <v>-1</v>
      </c>
      <c r="H46" s="58">
        <v>0.6</v>
      </c>
      <c r="J46" s="94"/>
      <c r="K46" s="43" t="s">
        <v>62</v>
      </c>
      <c r="L46" s="25" t="s">
        <v>167</v>
      </c>
      <c r="M46" s="25" t="s">
        <v>168</v>
      </c>
      <c r="N46" s="26" t="s">
        <v>137</v>
      </c>
      <c r="O46" s="26">
        <v>1</v>
      </c>
      <c r="P46" s="26">
        <v>0.92</v>
      </c>
      <c r="Q46" s="25">
        <f t="shared" si="1"/>
        <v>7.999999999999996E-2</v>
      </c>
      <c r="R46" s="57">
        <v>1</v>
      </c>
    </row>
    <row r="47" spans="1:18" x14ac:dyDescent="0.25">
      <c r="A47" s="88"/>
      <c r="B47" s="19" t="s">
        <v>62</v>
      </c>
      <c r="C47" s="19" t="s">
        <v>194</v>
      </c>
      <c r="D47" s="19" t="s">
        <v>195</v>
      </c>
      <c r="E47" s="19">
        <v>2</v>
      </c>
      <c r="F47" s="19">
        <f>P68+P69</f>
        <v>2.0299999999999998</v>
      </c>
      <c r="G47" s="19">
        <f t="shared" si="0"/>
        <v>-2.9999999999999805E-2</v>
      </c>
      <c r="H47" s="58">
        <v>1</v>
      </c>
      <c r="J47" s="94"/>
      <c r="K47" s="43" t="s">
        <v>62</v>
      </c>
      <c r="L47" s="25" t="s">
        <v>167</v>
      </c>
      <c r="M47" s="25" t="s">
        <v>168</v>
      </c>
      <c r="N47" s="26" t="s">
        <v>134</v>
      </c>
      <c r="O47" s="26">
        <v>1</v>
      </c>
      <c r="P47" s="26">
        <v>0.92</v>
      </c>
      <c r="Q47" s="25">
        <f t="shared" si="1"/>
        <v>7.999999999999996E-2</v>
      </c>
      <c r="R47" s="57">
        <v>1</v>
      </c>
    </row>
    <row r="48" spans="1:18" x14ac:dyDescent="0.25">
      <c r="A48" s="88"/>
      <c r="B48" s="19" t="s">
        <v>62</v>
      </c>
      <c r="C48" s="19" t="s">
        <v>196</v>
      </c>
      <c r="D48" s="19" t="s">
        <v>197</v>
      </c>
      <c r="E48" s="19">
        <v>3</v>
      </c>
      <c r="F48" s="19">
        <f>P70</f>
        <v>1</v>
      </c>
      <c r="G48" s="19">
        <f t="shared" si="0"/>
        <v>2</v>
      </c>
      <c r="H48" s="58">
        <v>1</v>
      </c>
      <c r="J48" s="94"/>
      <c r="K48" s="43" t="s">
        <v>62</v>
      </c>
      <c r="L48" s="25" t="s">
        <v>170</v>
      </c>
      <c r="M48" s="25" t="s">
        <v>171</v>
      </c>
      <c r="N48" s="26" t="s">
        <v>128</v>
      </c>
      <c r="O48" s="26">
        <v>1</v>
      </c>
      <c r="P48" s="26">
        <v>1</v>
      </c>
      <c r="Q48" s="25">
        <f t="shared" si="1"/>
        <v>0</v>
      </c>
      <c r="R48" s="57">
        <v>1</v>
      </c>
    </row>
    <row r="49" spans="1:18" x14ac:dyDescent="0.25">
      <c r="A49" s="88"/>
      <c r="B49" s="19" t="s">
        <v>62</v>
      </c>
      <c r="C49" s="19" t="s">
        <v>198</v>
      </c>
      <c r="D49" s="19" t="s">
        <v>199</v>
      </c>
      <c r="E49" s="19">
        <v>2</v>
      </c>
      <c r="F49" s="19">
        <f>P71</f>
        <v>2</v>
      </c>
      <c r="G49" s="19">
        <f t="shared" si="0"/>
        <v>0</v>
      </c>
      <c r="H49" s="58">
        <v>1</v>
      </c>
      <c r="J49" s="94"/>
      <c r="K49" s="43" t="s">
        <v>62</v>
      </c>
      <c r="L49" s="25" t="s">
        <v>172</v>
      </c>
      <c r="M49" s="25" t="s">
        <v>160</v>
      </c>
      <c r="N49" s="26" t="s">
        <v>134</v>
      </c>
      <c r="O49" s="26">
        <v>1</v>
      </c>
      <c r="P49" s="26">
        <v>0.93</v>
      </c>
      <c r="Q49" s="25">
        <f t="shared" si="1"/>
        <v>6.9999999999999951E-2</v>
      </c>
      <c r="R49" s="57">
        <v>1</v>
      </c>
    </row>
    <row r="50" spans="1:18" x14ac:dyDescent="0.25">
      <c r="A50" s="88"/>
      <c r="B50" s="19" t="s">
        <v>62</v>
      </c>
      <c r="C50" s="19" t="s">
        <v>200</v>
      </c>
      <c r="D50" s="19" t="s">
        <v>201</v>
      </c>
      <c r="E50" s="19">
        <v>1</v>
      </c>
      <c r="F50" s="19">
        <f>P72</f>
        <v>0.5</v>
      </c>
      <c r="G50" s="19">
        <f t="shared" si="0"/>
        <v>0.5</v>
      </c>
      <c r="H50" s="58">
        <v>1</v>
      </c>
      <c r="J50" s="94"/>
      <c r="K50" s="43" t="s">
        <v>62</v>
      </c>
      <c r="L50" s="25" t="s">
        <v>173</v>
      </c>
      <c r="M50" s="25" t="s">
        <v>174</v>
      </c>
      <c r="N50" s="26" t="s">
        <v>128</v>
      </c>
      <c r="O50" s="26">
        <v>1</v>
      </c>
      <c r="P50" s="26">
        <v>0.3</v>
      </c>
      <c r="Q50" s="25">
        <f t="shared" si="1"/>
        <v>0.7</v>
      </c>
      <c r="R50" s="57">
        <v>1</v>
      </c>
    </row>
    <row r="51" spans="1:18" x14ac:dyDescent="0.25">
      <c r="A51" s="88"/>
      <c r="B51" s="19" t="s">
        <v>62</v>
      </c>
      <c r="C51" s="19" t="s">
        <v>202</v>
      </c>
      <c r="D51" s="19" t="s">
        <v>203</v>
      </c>
      <c r="E51" s="19">
        <v>3</v>
      </c>
      <c r="F51" s="19">
        <f>P73</f>
        <v>3</v>
      </c>
      <c r="G51" s="19">
        <f t="shared" si="0"/>
        <v>0</v>
      </c>
      <c r="H51" s="58">
        <v>1</v>
      </c>
      <c r="J51" s="94"/>
      <c r="K51" s="43" t="s">
        <v>62</v>
      </c>
      <c r="L51" s="25" t="s">
        <v>175</v>
      </c>
      <c r="M51" s="25" t="s">
        <v>176</v>
      </c>
      <c r="N51" s="26" t="s">
        <v>128</v>
      </c>
      <c r="O51" s="26">
        <v>3</v>
      </c>
      <c r="P51" s="26">
        <v>4.2699999999999996</v>
      </c>
      <c r="Q51" s="25">
        <f t="shared" si="1"/>
        <v>-1.2699999999999996</v>
      </c>
      <c r="R51" s="57">
        <v>1</v>
      </c>
    </row>
    <row r="52" spans="1:18" x14ac:dyDescent="0.25">
      <c r="A52" s="88"/>
      <c r="B52" s="19" t="s">
        <v>161</v>
      </c>
      <c r="C52" s="19" t="s">
        <v>204</v>
      </c>
      <c r="D52" s="19" t="s">
        <v>163</v>
      </c>
      <c r="E52" s="19">
        <v>1</v>
      </c>
      <c r="F52" s="19">
        <f>P74</f>
        <v>1</v>
      </c>
      <c r="G52" s="19">
        <f t="shared" si="0"/>
        <v>0</v>
      </c>
      <c r="H52" s="58">
        <v>0.6</v>
      </c>
      <c r="J52" s="94"/>
      <c r="K52" s="43" t="s">
        <v>62</v>
      </c>
      <c r="L52" s="25" t="s">
        <v>177</v>
      </c>
      <c r="M52" s="25" t="s">
        <v>178</v>
      </c>
      <c r="N52" s="26" t="s">
        <v>128</v>
      </c>
      <c r="O52" s="26">
        <v>2</v>
      </c>
      <c r="P52" s="26">
        <v>1.02</v>
      </c>
      <c r="Q52" s="25">
        <f t="shared" si="1"/>
        <v>0.98</v>
      </c>
      <c r="R52" s="57">
        <v>0.6</v>
      </c>
    </row>
    <row r="53" spans="1:18" x14ac:dyDescent="0.25">
      <c r="A53" s="88"/>
      <c r="B53" s="19" t="s">
        <v>62</v>
      </c>
      <c r="C53" s="19" t="s">
        <v>205</v>
      </c>
      <c r="D53" s="19" t="s">
        <v>165</v>
      </c>
      <c r="E53" s="19">
        <v>1</v>
      </c>
      <c r="F53" s="19">
        <f>P76+P75</f>
        <v>2.42</v>
      </c>
      <c r="G53" s="19">
        <f t="shared" si="0"/>
        <v>-1.42</v>
      </c>
      <c r="H53" s="58">
        <v>1</v>
      </c>
      <c r="J53" s="94"/>
      <c r="K53" s="43" t="s">
        <v>161</v>
      </c>
      <c r="L53" s="25" t="s">
        <v>179</v>
      </c>
      <c r="M53" s="25" t="s">
        <v>163</v>
      </c>
      <c r="N53" s="26" t="s">
        <v>137</v>
      </c>
      <c r="O53" s="26">
        <v>1</v>
      </c>
      <c r="P53" s="26">
        <v>0.5</v>
      </c>
      <c r="Q53" s="25">
        <f t="shared" si="1"/>
        <v>0.5</v>
      </c>
      <c r="R53" s="57">
        <v>0.6</v>
      </c>
    </row>
    <row r="54" spans="1:18" x14ac:dyDescent="0.25">
      <c r="A54" s="89" t="s">
        <v>206</v>
      </c>
      <c r="B54" s="19" t="s">
        <v>62</v>
      </c>
      <c r="C54" s="19" t="s">
        <v>207</v>
      </c>
      <c r="D54" s="19" t="s">
        <v>208</v>
      </c>
      <c r="E54" s="19">
        <v>5</v>
      </c>
      <c r="F54" s="19">
        <f>P77+P78</f>
        <v>11</v>
      </c>
      <c r="G54" s="19">
        <f t="shared" si="0"/>
        <v>-6</v>
      </c>
      <c r="H54" s="58">
        <v>1</v>
      </c>
      <c r="J54" s="94"/>
      <c r="K54" s="43" t="s">
        <v>62</v>
      </c>
      <c r="L54" s="25" t="s">
        <v>180</v>
      </c>
      <c r="M54" s="25" t="s">
        <v>165</v>
      </c>
      <c r="N54" s="26" t="s">
        <v>134</v>
      </c>
      <c r="O54" s="26">
        <v>1</v>
      </c>
      <c r="P54" s="26">
        <v>0.67</v>
      </c>
      <c r="Q54" s="25">
        <f t="shared" si="1"/>
        <v>0.32999999999999996</v>
      </c>
      <c r="R54" s="57">
        <v>1</v>
      </c>
    </row>
    <row r="55" spans="1:18" x14ac:dyDescent="0.25">
      <c r="A55" s="90"/>
      <c r="B55" s="19" t="s">
        <v>62</v>
      </c>
      <c r="C55" s="19" t="s">
        <v>209</v>
      </c>
      <c r="D55" s="19" t="s">
        <v>133</v>
      </c>
      <c r="E55" s="19">
        <v>2</v>
      </c>
      <c r="F55" s="19">
        <f>P79+P80</f>
        <v>1.94</v>
      </c>
      <c r="G55" s="19">
        <f t="shared" si="0"/>
        <v>6.0000000000000053E-2</v>
      </c>
      <c r="H55" s="58">
        <v>0.9</v>
      </c>
      <c r="J55" s="94"/>
      <c r="K55" s="43" t="s">
        <v>62</v>
      </c>
      <c r="L55" s="25" t="s">
        <v>180</v>
      </c>
      <c r="M55" s="25" t="s">
        <v>165</v>
      </c>
      <c r="N55" s="26" t="s">
        <v>137</v>
      </c>
      <c r="O55" s="26">
        <v>1</v>
      </c>
      <c r="P55" s="26">
        <v>0.25</v>
      </c>
      <c r="Q55" s="25">
        <f t="shared" si="1"/>
        <v>0.75</v>
      </c>
      <c r="R55" s="57">
        <v>1</v>
      </c>
    </row>
    <row r="56" spans="1:18" x14ac:dyDescent="0.25">
      <c r="A56" s="90"/>
      <c r="B56" s="19" t="s">
        <v>62</v>
      </c>
      <c r="C56" s="19" t="s">
        <v>210</v>
      </c>
      <c r="D56" s="19" t="s">
        <v>211</v>
      </c>
      <c r="E56" s="19">
        <v>3</v>
      </c>
      <c r="F56" s="19">
        <f>P81+P82</f>
        <v>2.33</v>
      </c>
      <c r="G56" s="19">
        <f t="shared" si="0"/>
        <v>0.66999999999999993</v>
      </c>
      <c r="H56" s="58">
        <v>1</v>
      </c>
      <c r="J56" s="95"/>
      <c r="K56" s="43" t="s">
        <v>62</v>
      </c>
      <c r="L56" s="25" t="s">
        <v>181</v>
      </c>
      <c r="M56" s="25" t="s">
        <v>182</v>
      </c>
      <c r="N56" s="26" t="s">
        <v>128</v>
      </c>
      <c r="O56" s="26">
        <v>1</v>
      </c>
      <c r="P56" s="26">
        <v>0.53</v>
      </c>
      <c r="Q56" s="25">
        <f t="shared" si="1"/>
        <v>0.47</v>
      </c>
      <c r="R56" s="57">
        <v>1</v>
      </c>
    </row>
    <row r="57" spans="1:18" ht="15" customHeight="1" x14ac:dyDescent="0.25">
      <c r="A57" s="90"/>
      <c r="B57" s="19" t="s">
        <v>62</v>
      </c>
      <c r="C57" s="19" t="s">
        <v>212</v>
      </c>
      <c r="D57" s="19" t="s">
        <v>213</v>
      </c>
      <c r="E57" s="19">
        <v>2</v>
      </c>
      <c r="F57" s="19">
        <f>P83+P84</f>
        <v>1.5</v>
      </c>
      <c r="G57" s="19">
        <f t="shared" si="0"/>
        <v>0.5</v>
      </c>
      <c r="H57" s="58">
        <v>1</v>
      </c>
      <c r="J57" s="96" t="s">
        <v>183</v>
      </c>
      <c r="K57" s="43" t="s">
        <v>62</v>
      </c>
      <c r="L57" s="25" t="s">
        <v>184</v>
      </c>
      <c r="M57" s="25" t="s">
        <v>185</v>
      </c>
      <c r="N57" s="26" t="s">
        <v>128</v>
      </c>
      <c r="O57" s="26">
        <v>1</v>
      </c>
      <c r="P57" s="26">
        <v>0.33</v>
      </c>
      <c r="Q57" s="25">
        <f t="shared" si="1"/>
        <v>0.66999999999999993</v>
      </c>
      <c r="R57" s="57">
        <v>1</v>
      </c>
    </row>
    <row r="58" spans="1:18" x14ac:dyDescent="0.25">
      <c r="A58" s="90"/>
      <c r="B58" s="19" t="s">
        <v>62</v>
      </c>
      <c r="C58" s="19" t="s">
        <v>214</v>
      </c>
      <c r="D58" s="19" t="s">
        <v>215</v>
      </c>
      <c r="E58" s="19">
        <v>1</v>
      </c>
      <c r="F58" s="19">
        <f>P85</f>
        <v>2</v>
      </c>
      <c r="G58" s="19">
        <f t="shared" si="0"/>
        <v>-1</v>
      </c>
      <c r="H58" s="58">
        <v>1</v>
      </c>
      <c r="J58" s="96"/>
      <c r="K58" s="43" t="s">
        <v>62</v>
      </c>
      <c r="L58" s="25" t="s">
        <v>184</v>
      </c>
      <c r="M58" s="25" t="s">
        <v>185</v>
      </c>
      <c r="N58" s="26" t="s">
        <v>131</v>
      </c>
      <c r="O58" s="26">
        <v>1</v>
      </c>
      <c r="P58" s="26">
        <v>0</v>
      </c>
      <c r="Q58" s="25">
        <f t="shared" si="1"/>
        <v>1</v>
      </c>
      <c r="R58" s="57">
        <v>1</v>
      </c>
    </row>
    <row r="59" spans="1:18" x14ac:dyDescent="0.25">
      <c r="A59" s="90"/>
      <c r="B59" s="19" t="s">
        <v>62</v>
      </c>
      <c r="C59" s="19" t="s">
        <v>216</v>
      </c>
      <c r="D59" s="19" t="s">
        <v>217</v>
      </c>
      <c r="E59" s="19">
        <v>3</v>
      </c>
      <c r="F59" s="19">
        <f>P86+P87</f>
        <v>6</v>
      </c>
      <c r="G59" s="19">
        <f t="shared" si="0"/>
        <v>-3</v>
      </c>
      <c r="H59" s="58">
        <v>1</v>
      </c>
      <c r="J59" s="96"/>
      <c r="K59" s="43" t="s">
        <v>125</v>
      </c>
      <c r="L59" s="25" t="s">
        <v>186</v>
      </c>
      <c r="M59" s="25" t="s">
        <v>133</v>
      </c>
      <c r="N59" s="26" t="s">
        <v>134</v>
      </c>
      <c r="O59" s="26">
        <v>1</v>
      </c>
      <c r="P59" s="26">
        <v>0.57999999999999996</v>
      </c>
      <c r="Q59" s="25">
        <f t="shared" si="1"/>
        <v>0.42000000000000004</v>
      </c>
      <c r="R59" s="57">
        <v>0.95</v>
      </c>
    </row>
    <row r="60" spans="1:18" x14ac:dyDescent="0.25">
      <c r="A60" s="90"/>
      <c r="B60" s="19" t="s">
        <v>62</v>
      </c>
      <c r="C60" s="19" t="s">
        <v>218</v>
      </c>
      <c r="D60" s="19" t="s">
        <v>219</v>
      </c>
      <c r="E60" s="19">
        <v>2</v>
      </c>
      <c r="F60" s="19">
        <f t="shared" ref="F60:F65" si="3">P88</f>
        <v>0.98</v>
      </c>
      <c r="G60" s="19">
        <f t="shared" si="0"/>
        <v>1.02</v>
      </c>
      <c r="H60" s="58">
        <v>1</v>
      </c>
      <c r="J60" s="96"/>
      <c r="K60" s="43" t="s">
        <v>125</v>
      </c>
      <c r="L60" s="25" t="s">
        <v>186</v>
      </c>
      <c r="M60" s="25" t="s">
        <v>133</v>
      </c>
      <c r="N60" s="26" t="s">
        <v>137</v>
      </c>
      <c r="O60" s="26">
        <v>1</v>
      </c>
      <c r="P60" s="26">
        <v>0.57999999999999996</v>
      </c>
      <c r="Q60" s="25">
        <f t="shared" si="1"/>
        <v>0.42000000000000004</v>
      </c>
      <c r="R60" s="57">
        <v>1</v>
      </c>
    </row>
    <row r="61" spans="1:18" x14ac:dyDescent="0.25">
      <c r="A61" s="90"/>
      <c r="B61" s="19" t="s">
        <v>62</v>
      </c>
      <c r="C61" s="19" t="s">
        <v>220</v>
      </c>
      <c r="D61" s="19" t="s">
        <v>221</v>
      </c>
      <c r="E61" s="19">
        <v>1</v>
      </c>
      <c r="F61" s="19">
        <f t="shared" si="3"/>
        <v>0.5</v>
      </c>
      <c r="G61" s="19">
        <f t="shared" si="0"/>
        <v>0.5</v>
      </c>
      <c r="H61" s="58">
        <v>1</v>
      </c>
      <c r="J61" s="96"/>
      <c r="K61" s="43" t="s">
        <v>62</v>
      </c>
      <c r="L61" s="25" t="s">
        <v>187</v>
      </c>
      <c r="M61" s="25" t="s">
        <v>188</v>
      </c>
      <c r="N61" s="26" t="s">
        <v>128</v>
      </c>
      <c r="O61" s="26">
        <v>3</v>
      </c>
      <c r="P61" s="26">
        <v>3.6</v>
      </c>
      <c r="Q61" s="25">
        <f t="shared" si="1"/>
        <v>-0.60000000000000009</v>
      </c>
      <c r="R61" s="57">
        <v>1</v>
      </c>
    </row>
    <row r="62" spans="1:18" x14ac:dyDescent="0.25">
      <c r="A62" s="90"/>
      <c r="B62" s="19" t="s">
        <v>62</v>
      </c>
      <c r="C62" s="19" t="s">
        <v>222</v>
      </c>
      <c r="D62" s="19" t="s">
        <v>223</v>
      </c>
      <c r="E62" s="19">
        <v>1</v>
      </c>
      <c r="F62" s="19">
        <f t="shared" si="3"/>
        <v>1.02</v>
      </c>
      <c r="G62" s="19">
        <f t="shared" si="0"/>
        <v>-2.0000000000000018E-2</v>
      </c>
      <c r="H62" s="58">
        <v>1</v>
      </c>
      <c r="J62" s="96"/>
      <c r="K62" s="43" t="s">
        <v>62</v>
      </c>
      <c r="L62" s="25" t="s">
        <v>187</v>
      </c>
      <c r="M62" s="25" t="s">
        <v>188</v>
      </c>
      <c r="N62" s="26" t="s">
        <v>137</v>
      </c>
      <c r="O62" s="26">
        <v>3</v>
      </c>
      <c r="P62" s="26">
        <v>3.17</v>
      </c>
      <c r="Q62" s="25">
        <f t="shared" si="1"/>
        <v>-0.16999999999999993</v>
      </c>
      <c r="R62" s="57">
        <v>1</v>
      </c>
    </row>
    <row r="63" spans="1:18" x14ac:dyDescent="0.25">
      <c r="A63" s="90"/>
      <c r="B63" s="19" t="s">
        <v>62</v>
      </c>
      <c r="C63" s="19" t="s">
        <v>224</v>
      </c>
      <c r="D63" s="19" t="s">
        <v>225</v>
      </c>
      <c r="E63" s="19">
        <v>3</v>
      </c>
      <c r="F63" s="19">
        <f t="shared" si="3"/>
        <v>3</v>
      </c>
      <c r="G63" s="19">
        <f t="shared" si="0"/>
        <v>0</v>
      </c>
      <c r="H63" s="58">
        <v>1</v>
      </c>
      <c r="J63" s="96"/>
      <c r="K63" s="43" t="s">
        <v>62</v>
      </c>
      <c r="L63" s="25" t="s">
        <v>187</v>
      </c>
      <c r="M63" s="25" t="s">
        <v>188</v>
      </c>
      <c r="N63" s="26" t="s">
        <v>134</v>
      </c>
      <c r="O63" s="26">
        <v>3</v>
      </c>
      <c r="P63" s="26">
        <v>2.17</v>
      </c>
      <c r="Q63" s="25">
        <f t="shared" si="1"/>
        <v>0.83000000000000007</v>
      </c>
      <c r="R63" s="57">
        <v>1</v>
      </c>
    </row>
    <row r="64" spans="1:18" x14ac:dyDescent="0.25">
      <c r="A64" s="90"/>
      <c r="B64" s="19" t="s">
        <v>62</v>
      </c>
      <c r="C64" s="19" t="s">
        <v>226</v>
      </c>
      <c r="D64" s="19" t="s">
        <v>227</v>
      </c>
      <c r="E64" s="19">
        <v>1</v>
      </c>
      <c r="F64" s="19">
        <f t="shared" si="3"/>
        <v>1</v>
      </c>
      <c r="G64" s="19">
        <f t="shared" si="0"/>
        <v>0</v>
      </c>
      <c r="H64" s="58">
        <v>1</v>
      </c>
      <c r="J64" s="96"/>
      <c r="K64" s="43" t="s">
        <v>62</v>
      </c>
      <c r="L64" s="25" t="s">
        <v>189</v>
      </c>
      <c r="M64" s="25" t="s">
        <v>190</v>
      </c>
      <c r="N64" s="26" t="s">
        <v>128</v>
      </c>
      <c r="O64" s="26">
        <v>3</v>
      </c>
      <c r="P64" s="26">
        <v>3</v>
      </c>
      <c r="Q64" s="25">
        <f t="shared" si="1"/>
        <v>0</v>
      </c>
      <c r="R64" s="57">
        <v>1</v>
      </c>
    </row>
    <row r="65" spans="1:18" x14ac:dyDescent="0.25">
      <c r="A65" s="90"/>
      <c r="B65" s="19" t="s">
        <v>161</v>
      </c>
      <c r="C65" s="19" t="s">
        <v>228</v>
      </c>
      <c r="D65" s="19" t="s">
        <v>163</v>
      </c>
      <c r="E65" s="19">
        <v>1</v>
      </c>
      <c r="F65" s="19">
        <f t="shared" si="3"/>
        <v>1.5</v>
      </c>
      <c r="G65" s="19">
        <f t="shared" si="0"/>
        <v>-0.5</v>
      </c>
      <c r="H65" s="58">
        <v>0.6</v>
      </c>
      <c r="J65" s="96"/>
      <c r="K65" s="43" t="s">
        <v>62</v>
      </c>
      <c r="L65" s="25" t="s">
        <v>191</v>
      </c>
      <c r="M65" s="25" t="s">
        <v>160</v>
      </c>
      <c r="N65" s="26" t="s">
        <v>137</v>
      </c>
      <c r="O65" s="26">
        <v>1</v>
      </c>
      <c r="P65" s="26">
        <v>0.75</v>
      </c>
      <c r="Q65" s="25">
        <f t="shared" si="1"/>
        <v>0.25</v>
      </c>
      <c r="R65" s="57">
        <v>1</v>
      </c>
    </row>
    <row r="66" spans="1:18" x14ac:dyDescent="0.25">
      <c r="A66" s="91"/>
      <c r="B66" s="19" t="s">
        <v>62</v>
      </c>
      <c r="C66" s="19" t="s">
        <v>229</v>
      </c>
      <c r="D66" s="19" t="s">
        <v>165</v>
      </c>
      <c r="E66" s="19">
        <v>1</v>
      </c>
      <c r="F66" s="19">
        <f>P95+P94</f>
        <v>1.67</v>
      </c>
      <c r="G66" s="19">
        <f t="shared" si="0"/>
        <v>-0.66999999999999993</v>
      </c>
      <c r="H66" s="58">
        <v>1</v>
      </c>
      <c r="J66" s="96"/>
      <c r="K66" s="43" t="s">
        <v>62</v>
      </c>
      <c r="L66" s="25" t="s">
        <v>191</v>
      </c>
      <c r="M66" s="25" t="s">
        <v>160</v>
      </c>
      <c r="N66" s="26" t="s">
        <v>134</v>
      </c>
      <c r="O66" s="26">
        <v>1</v>
      </c>
      <c r="P66" s="26">
        <v>0.75</v>
      </c>
      <c r="Q66" s="25">
        <f t="shared" si="1"/>
        <v>0.25</v>
      </c>
      <c r="R66" s="57">
        <v>1</v>
      </c>
    </row>
    <row r="67" spans="1:18" x14ac:dyDescent="0.25">
      <c r="J67" s="96"/>
      <c r="K67" s="43" t="s">
        <v>62</v>
      </c>
      <c r="L67" s="25" t="s">
        <v>192</v>
      </c>
      <c r="M67" s="25" t="s">
        <v>193</v>
      </c>
      <c r="N67" s="26" t="s">
        <v>131</v>
      </c>
      <c r="O67" s="26">
        <v>1</v>
      </c>
      <c r="P67" s="26">
        <v>2</v>
      </c>
      <c r="Q67" s="25">
        <f t="shared" si="1"/>
        <v>-1</v>
      </c>
      <c r="R67" s="57">
        <v>0.6</v>
      </c>
    </row>
    <row r="68" spans="1:18" x14ac:dyDescent="0.25">
      <c r="J68" s="96"/>
      <c r="K68" s="43" t="s">
        <v>62</v>
      </c>
      <c r="L68" s="25" t="s">
        <v>194</v>
      </c>
      <c r="M68" s="25" t="s">
        <v>230</v>
      </c>
      <c r="N68" s="26" t="s">
        <v>128</v>
      </c>
      <c r="O68" s="26">
        <v>2</v>
      </c>
      <c r="P68" s="26">
        <v>0.03</v>
      </c>
      <c r="Q68" s="25">
        <f t="shared" si="1"/>
        <v>1.97</v>
      </c>
      <c r="R68" s="57">
        <v>1</v>
      </c>
    </row>
    <row r="69" spans="1:18" x14ac:dyDescent="0.25">
      <c r="J69" s="96"/>
      <c r="K69" s="43" t="s">
        <v>62</v>
      </c>
      <c r="L69" s="25" t="s">
        <v>194</v>
      </c>
      <c r="M69" s="25" t="s">
        <v>230</v>
      </c>
      <c r="N69" s="26" t="s">
        <v>131</v>
      </c>
      <c r="O69" s="26">
        <v>2</v>
      </c>
      <c r="P69" s="26">
        <v>2</v>
      </c>
      <c r="Q69" s="25">
        <f t="shared" si="1"/>
        <v>0</v>
      </c>
      <c r="R69" s="57">
        <v>1</v>
      </c>
    </row>
    <row r="70" spans="1:18" x14ac:dyDescent="0.25">
      <c r="J70" s="96"/>
      <c r="K70" s="43" t="s">
        <v>62</v>
      </c>
      <c r="L70" s="25" t="s">
        <v>196</v>
      </c>
      <c r="M70" s="25" t="s">
        <v>197</v>
      </c>
      <c r="N70" s="26" t="s">
        <v>128</v>
      </c>
      <c r="O70" s="26">
        <v>3</v>
      </c>
      <c r="P70" s="26">
        <v>1</v>
      </c>
      <c r="Q70" s="25">
        <f t="shared" si="1"/>
        <v>2</v>
      </c>
      <c r="R70" s="57">
        <v>1</v>
      </c>
    </row>
    <row r="71" spans="1:18" x14ac:dyDescent="0.25">
      <c r="J71" s="96"/>
      <c r="K71" s="43" t="s">
        <v>62</v>
      </c>
      <c r="L71" s="25" t="s">
        <v>198</v>
      </c>
      <c r="M71" s="25" t="s">
        <v>199</v>
      </c>
      <c r="N71" s="26" t="s">
        <v>128</v>
      </c>
      <c r="O71" s="26">
        <v>2</v>
      </c>
      <c r="P71" s="26">
        <v>2</v>
      </c>
      <c r="Q71" s="25">
        <f t="shared" si="1"/>
        <v>0</v>
      </c>
      <c r="R71" s="57">
        <v>1</v>
      </c>
    </row>
    <row r="72" spans="1:18" x14ac:dyDescent="0.25">
      <c r="J72" s="96"/>
      <c r="K72" s="43" t="s">
        <v>62</v>
      </c>
      <c r="L72" s="25" t="s">
        <v>200</v>
      </c>
      <c r="M72" s="25" t="s">
        <v>201</v>
      </c>
      <c r="N72" s="26" t="s">
        <v>134</v>
      </c>
      <c r="O72" s="26">
        <v>1</v>
      </c>
      <c r="P72" s="26">
        <v>0.5</v>
      </c>
      <c r="Q72" s="25">
        <f t="shared" si="1"/>
        <v>0.5</v>
      </c>
      <c r="R72" s="57">
        <v>1</v>
      </c>
    </row>
    <row r="73" spans="1:18" x14ac:dyDescent="0.25">
      <c r="J73" s="96"/>
      <c r="K73" s="43" t="s">
        <v>62</v>
      </c>
      <c r="L73" s="25" t="s">
        <v>202</v>
      </c>
      <c r="M73" s="25" t="s">
        <v>203</v>
      </c>
      <c r="N73" s="26" t="s">
        <v>131</v>
      </c>
      <c r="O73" s="26">
        <v>3</v>
      </c>
      <c r="P73" s="26">
        <v>3</v>
      </c>
      <c r="Q73" s="25">
        <f t="shared" si="1"/>
        <v>0</v>
      </c>
      <c r="R73" s="57">
        <v>1</v>
      </c>
    </row>
    <row r="74" spans="1:18" x14ac:dyDescent="0.25">
      <c r="J74" s="96"/>
      <c r="K74" s="43" t="s">
        <v>161</v>
      </c>
      <c r="L74" s="25" t="s">
        <v>204</v>
      </c>
      <c r="M74" s="25" t="s">
        <v>163</v>
      </c>
      <c r="N74" s="26" t="s">
        <v>137</v>
      </c>
      <c r="O74" s="26">
        <v>1</v>
      </c>
      <c r="P74" s="26">
        <v>1</v>
      </c>
      <c r="Q74" s="25">
        <f t="shared" si="1"/>
        <v>0</v>
      </c>
      <c r="R74" s="57">
        <v>0.6</v>
      </c>
    </row>
    <row r="75" spans="1:18" x14ac:dyDescent="0.25">
      <c r="J75" s="96"/>
      <c r="K75" s="43" t="s">
        <v>62</v>
      </c>
      <c r="L75" s="25" t="s">
        <v>205</v>
      </c>
      <c r="M75" s="25" t="s">
        <v>165</v>
      </c>
      <c r="N75" s="26" t="s">
        <v>137</v>
      </c>
      <c r="O75" s="26">
        <v>1</v>
      </c>
      <c r="P75" s="26">
        <v>0.67</v>
      </c>
      <c r="Q75" s="25">
        <f t="shared" si="1"/>
        <v>0.32999999999999996</v>
      </c>
      <c r="R75" s="57">
        <v>1</v>
      </c>
    </row>
    <row r="76" spans="1:18" x14ac:dyDescent="0.25">
      <c r="J76" s="96"/>
      <c r="K76" s="43" t="s">
        <v>62</v>
      </c>
      <c r="L76" s="25" t="s">
        <v>205</v>
      </c>
      <c r="M76" s="25" t="s">
        <v>165</v>
      </c>
      <c r="N76" s="26" t="s">
        <v>134</v>
      </c>
      <c r="O76" s="26">
        <v>1</v>
      </c>
      <c r="P76" s="26">
        <v>1.75</v>
      </c>
      <c r="Q76" s="25">
        <f t="shared" si="1"/>
        <v>-0.75</v>
      </c>
      <c r="R76" s="57">
        <v>1</v>
      </c>
    </row>
    <row r="77" spans="1:18" ht="15" customHeight="1" x14ac:dyDescent="0.25">
      <c r="J77" s="83" t="s">
        <v>206</v>
      </c>
      <c r="K77" s="25" t="s">
        <v>62</v>
      </c>
      <c r="L77" s="25" t="s">
        <v>207</v>
      </c>
      <c r="M77" s="25" t="s">
        <v>208</v>
      </c>
      <c r="N77" s="26" t="s">
        <v>137</v>
      </c>
      <c r="O77" s="26">
        <v>5</v>
      </c>
      <c r="P77" s="26">
        <v>5.5</v>
      </c>
      <c r="Q77" s="25">
        <f t="shared" si="1"/>
        <v>-0.5</v>
      </c>
      <c r="R77" s="57">
        <v>1</v>
      </c>
    </row>
    <row r="78" spans="1:18" x14ac:dyDescent="0.25">
      <c r="J78" s="84"/>
      <c r="K78" s="25" t="s">
        <v>62</v>
      </c>
      <c r="L78" s="25" t="s">
        <v>207</v>
      </c>
      <c r="M78" s="25" t="s">
        <v>208</v>
      </c>
      <c r="N78" s="26" t="s">
        <v>134</v>
      </c>
      <c r="O78" s="26">
        <v>5</v>
      </c>
      <c r="P78" s="26">
        <v>5.5</v>
      </c>
      <c r="Q78" s="25">
        <f t="shared" si="1"/>
        <v>-0.5</v>
      </c>
      <c r="R78" s="57">
        <v>1</v>
      </c>
    </row>
    <row r="79" spans="1:18" x14ac:dyDescent="0.25">
      <c r="J79" s="84"/>
      <c r="K79" s="43" t="s">
        <v>125</v>
      </c>
      <c r="L79" s="25" t="s">
        <v>209</v>
      </c>
      <c r="M79" s="25" t="s">
        <v>133</v>
      </c>
      <c r="N79" s="26" t="s">
        <v>134</v>
      </c>
      <c r="O79" s="26">
        <v>2</v>
      </c>
      <c r="P79" s="26">
        <v>0.97</v>
      </c>
      <c r="Q79" s="25">
        <f t="shared" ref="Q79:Q95" si="4">O79-P79</f>
        <v>1.03</v>
      </c>
      <c r="R79" s="57">
        <v>0.9</v>
      </c>
    </row>
    <row r="80" spans="1:18" x14ac:dyDescent="0.25">
      <c r="J80" s="84"/>
      <c r="K80" s="43" t="s">
        <v>125</v>
      </c>
      <c r="L80" s="25" t="s">
        <v>209</v>
      </c>
      <c r="M80" s="25" t="s">
        <v>133</v>
      </c>
      <c r="N80" s="26" t="s">
        <v>137</v>
      </c>
      <c r="O80" s="26">
        <v>2</v>
      </c>
      <c r="P80" s="26">
        <v>0.97</v>
      </c>
      <c r="Q80" s="25">
        <f t="shared" si="4"/>
        <v>1.03</v>
      </c>
      <c r="R80" s="57">
        <v>1</v>
      </c>
    </row>
    <row r="81" spans="10:18" x14ac:dyDescent="0.25">
      <c r="J81" s="84"/>
      <c r="K81" s="25" t="s">
        <v>62</v>
      </c>
      <c r="L81" s="25" t="s">
        <v>210</v>
      </c>
      <c r="M81" s="25" t="s">
        <v>211</v>
      </c>
      <c r="N81" s="26" t="s">
        <v>131</v>
      </c>
      <c r="O81" s="26">
        <v>3</v>
      </c>
      <c r="P81" s="26">
        <v>1</v>
      </c>
      <c r="Q81" s="25">
        <f t="shared" si="4"/>
        <v>2</v>
      </c>
      <c r="R81" s="57">
        <v>1</v>
      </c>
    </row>
    <row r="82" spans="10:18" x14ac:dyDescent="0.25">
      <c r="J82" s="84"/>
      <c r="K82" s="25" t="s">
        <v>62</v>
      </c>
      <c r="L82" s="25" t="s">
        <v>210</v>
      </c>
      <c r="M82" s="25" t="s">
        <v>211</v>
      </c>
      <c r="N82" s="26" t="s">
        <v>134</v>
      </c>
      <c r="O82" s="26">
        <v>3</v>
      </c>
      <c r="P82" s="26">
        <v>1.33</v>
      </c>
      <c r="Q82" s="25">
        <f t="shared" si="4"/>
        <v>1.67</v>
      </c>
      <c r="R82" s="57">
        <v>1</v>
      </c>
    </row>
    <row r="83" spans="10:18" x14ac:dyDescent="0.25">
      <c r="J83" s="84"/>
      <c r="K83" s="25" t="s">
        <v>62</v>
      </c>
      <c r="L83" s="25" t="s">
        <v>212</v>
      </c>
      <c r="M83" s="25" t="s">
        <v>213</v>
      </c>
      <c r="N83" s="26" t="s">
        <v>134</v>
      </c>
      <c r="O83" s="26">
        <v>2</v>
      </c>
      <c r="P83" s="26">
        <v>0.75</v>
      </c>
      <c r="Q83" s="25">
        <f t="shared" si="4"/>
        <v>1.25</v>
      </c>
      <c r="R83" s="57">
        <v>1</v>
      </c>
    </row>
    <row r="84" spans="10:18" x14ac:dyDescent="0.25">
      <c r="J84" s="84"/>
      <c r="K84" s="25" t="s">
        <v>62</v>
      </c>
      <c r="L84" s="25" t="s">
        <v>212</v>
      </c>
      <c r="M84" s="25" t="s">
        <v>213</v>
      </c>
      <c r="N84" s="26" t="s">
        <v>137</v>
      </c>
      <c r="O84" s="26">
        <v>2</v>
      </c>
      <c r="P84" s="26">
        <v>0.75</v>
      </c>
      <c r="Q84" s="25">
        <f t="shared" si="4"/>
        <v>1.25</v>
      </c>
      <c r="R84" s="57">
        <v>1</v>
      </c>
    </row>
    <row r="85" spans="10:18" x14ac:dyDescent="0.25">
      <c r="J85" s="84"/>
      <c r="K85" s="25" t="s">
        <v>62</v>
      </c>
      <c r="L85" s="25" t="s">
        <v>214</v>
      </c>
      <c r="M85" s="25" t="s">
        <v>215</v>
      </c>
      <c r="N85" s="26" t="s">
        <v>131</v>
      </c>
      <c r="O85" s="26">
        <v>1</v>
      </c>
      <c r="P85" s="26">
        <v>2</v>
      </c>
      <c r="Q85" s="25">
        <f t="shared" si="4"/>
        <v>-1</v>
      </c>
      <c r="R85" s="57">
        <v>1</v>
      </c>
    </row>
    <row r="86" spans="10:18" x14ac:dyDescent="0.25">
      <c r="J86" s="84"/>
      <c r="K86" s="25" t="s">
        <v>62</v>
      </c>
      <c r="L86" s="25" t="s">
        <v>216</v>
      </c>
      <c r="M86" s="25" t="s">
        <v>217</v>
      </c>
      <c r="N86" s="26" t="s">
        <v>137</v>
      </c>
      <c r="O86" s="26">
        <v>3</v>
      </c>
      <c r="P86" s="26">
        <v>3</v>
      </c>
      <c r="Q86" s="25">
        <f t="shared" si="4"/>
        <v>0</v>
      </c>
      <c r="R86" s="57">
        <v>1</v>
      </c>
    </row>
    <row r="87" spans="10:18" x14ac:dyDescent="0.25">
      <c r="J87" s="84"/>
      <c r="K87" s="25" t="s">
        <v>62</v>
      </c>
      <c r="L87" s="25" t="s">
        <v>216</v>
      </c>
      <c r="M87" s="25" t="s">
        <v>217</v>
      </c>
      <c r="N87" s="26" t="s">
        <v>134</v>
      </c>
      <c r="O87" s="26">
        <v>3</v>
      </c>
      <c r="P87" s="26">
        <v>3</v>
      </c>
      <c r="Q87" s="25">
        <f t="shared" si="4"/>
        <v>0</v>
      </c>
      <c r="R87" s="57">
        <v>0.9</v>
      </c>
    </row>
    <row r="88" spans="10:18" x14ac:dyDescent="0.25">
      <c r="J88" s="84"/>
      <c r="K88" s="25" t="s">
        <v>62</v>
      </c>
      <c r="L88" s="25" t="s">
        <v>218</v>
      </c>
      <c r="M88" s="25" t="s">
        <v>219</v>
      </c>
      <c r="N88" s="26" t="s">
        <v>128</v>
      </c>
      <c r="O88" s="26">
        <v>2</v>
      </c>
      <c r="P88" s="26">
        <v>0.98</v>
      </c>
      <c r="Q88" s="25">
        <f t="shared" si="4"/>
        <v>1.02</v>
      </c>
      <c r="R88" s="57">
        <v>1</v>
      </c>
    </row>
    <row r="89" spans="10:18" x14ac:dyDescent="0.25">
      <c r="J89" s="84"/>
      <c r="K89" s="25" t="s">
        <v>62</v>
      </c>
      <c r="L89" s="25" t="s">
        <v>220</v>
      </c>
      <c r="M89" s="25" t="s">
        <v>221</v>
      </c>
      <c r="N89" s="26" t="s">
        <v>137</v>
      </c>
      <c r="O89" s="26">
        <v>1</v>
      </c>
      <c r="P89" s="26">
        <v>0.5</v>
      </c>
      <c r="Q89" s="25">
        <f t="shared" si="4"/>
        <v>0.5</v>
      </c>
      <c r="R89" s="57">
        <v>1</v>
      </c>
    </row>
    <row r="90" spans="10:18" x14ac:dyDescent="0.25">
      <c r="J90" s="84"/>
      <c r="K90" s="25" t="s">
        <v>62</v>
      </c>
      <c r="L90" s="25" t="s">
        <v>222</v>
      </c>
      <c r="M90" s="25" t="s">
        <v>223</v>
      </c>
      <c r="N90" s="26" t="s">
        <v>128</v>
      </c>
      <c r="O90" s="26">
        <v>1</v>
      </c>
      <c r="P90" s="26">
        <v>1.02</v>
      </c>
      <c r="Q90" s="25">
        <f t="shared" si="4"/>
        <v>-2.0000000000000018E-2</v>
      </c>
      <c r="R90" s="57">
        <v>1</v>
      </c>
    </row>
    <row r="91" spans="10:18" x14ac:dyDescent="0.25">
      <c r="J91" s="84"/>
      <c r="K91" s="25" t="s">
        <v>62</v>
      </c>
      <c r="L91" s="25" t="s">
        <v>224</v>
      </c>
      <c r="M91" s="25" t="s">
        <v>225</v>
      </c>
      <c r="N91" s="26" t="s">
        <v>131</v>
      </c>
      <c r="O91" s="26">
        <v>3</v>
      </c>
      <c r="P91" s="26">
        <v>3</v>
      </c>
      <c r="Q91" s="25">
        <f t="shared" si="4"/>
        <v>0</v>
      </c>
      <c r="R91" s="57">
        <v>1</v>
      </c>
    </row>
    <row r="92" spans="10:18" x14ac:dyDescent="0.25">
      <c r="J92" s="84"/>
      <c r="K92" s="25" t="s">
        <v>62</v>
      </c>
      <c r="L92" s="25" t="s">
        <v>226</v>
      </c>
      <c r="M92" s="25" t="s">
        <v>227</v>
      </c>
      <c r="N92" s="26" t="s">
        <v>131</v>
      </c>
      <c r="O92" s="26">
        <v>1</v>
      </c>
      <c r="P92" s="26">
        <v>1</v>
      </c>
      <c r="Q92" s="25">
        <f t="shared" si="4"/>
        <v>0</v>
      </c>
      <c r="R92" s="57">
        <v>1</v>
      </c>
    </row>
    <row r="93" spans="10:18" x14ac:dyDescent="0.25">
      <c r="J93" s="84"/>
      <c r="K93" s="25" t="s">
        <v>161</v>
      </c>
      <c r="L93" s="25" t="s">
        <v>228</v>
      </c>
      <c r="M93" s="25" t="s">
        <v>163</v>
      </c>
      <c r="N93" s="26" t="s">
        <v>137</v>
      </c>
      <c r="O93" s="26">
        <v>1</v>
      </c>
      <c r="P93" s="26">
        <v>1.5</v>
      </c>
      <c r="Q93" s="25">
        <f t="shared" si="4"/>
        <v>-0.5</v>
      </c>
      <c r="R93" s="57">
        <v>0.6</v>
      </c>
    </row>
    <row r="94" spans="10:18" x14ac:dyDescent="0.25">
      <c r="J94" s="84"/>
      <c r="K94" s="25" t="s">
        <v>62</v>
      </c>
      <c r="L94" s="25" t="s">
        <v>229</v>
      </c>
      <c r="M94" s="25" t="s">
        <v>165</v>
      </c>
      <c r="N94" s="26" t="s">
        <v>137</v>
      </c>
      <c r="O94" s="26">
        <v>1</v>
      </c>
      <c r="P94" s="26">
        <v>1</v>
      </c>
      <c r="Q94" s="25">
        <f t="shared" si="4"/>
        <v>0</v>
      </c>
      <c r="R94" s="57">
        <v>1</v>
      </c>
    </row>
    <row r="95" spans="10:18" x14ac:dyDescent="0.25">
      <c r="J95" s="84"/>
      <c r="K95" s="25" t="s">
        <v>62</v>
      </c>
      <c r="L95" s="25" t="s">
        <v>229</v>
      </c>
      <c r="M95" s="25" t="s">
        <v>165</v>
      </c>
      <c r="N95" s="26" t="s">
        <v>134</v>
      </c>
      <c r="O95" s="26">
        <v>1</v>
      </c>
      <c r="P95" s="26">
        <v>0.67</v>
      </c>
      <c r="Q95" s="25">
        <f t="shared" si="4"/>
        <v>0.32999999999999996</v>
      </c>
      <c r="R95" s="57">
        <v>1</v>
      </c>
    </row>
  </sheetData>
  <mergeCells count="14">
    <mergeCell ref="B8:R8"/>
    <mergeCell ref="D2:I2"/>
    <mergeCell ref="D3:I3"/>
    <mergeCell ref="D4:I4"/>
    <mergeCell ref="J12:R12"/>
    <mergeCell ref="A12:H12"/>
    <mergeCell ref="J77:J95"/>
    <mergeCell ref="A14:A30"/>
    <mergeCell ref="A31:A40"/>
    <mergeCell ref="A41:A53"/>
    <mergeCell ref="A54:A66"/>
    <mergeCell ref="J14:J43"/>
    <mergeCell ref="J44:J56"/>
    <mergeCell ref="J57:J76"/>
  </mergeCells>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8EE90FDF3A3654F89C0E4A04C7A6D12" ma:contentTypeVersion="13" ma:contentTypeDescription="Crear nuevo documento." ma:contentTypeScope="" ma:versionID="c010959aae07aed680cc9a07880036bf">
  <xsd:schema xmlns:xsd="http://www.w3.org/2001/XMLSchema" xmlns:xs="http://www.w3.org/2001/XMLSchema" xmlns:p="http://schemas.microsoft.com/office/2006/metadata/properties" xmlns:ns3="8ed3ee3a-893a-4177-8204-d1d7b5a36606" xmlns:ns4="e479f2d9-8d33-421e-8d73-3c267062fa01" targetNamespace="http://schemas.microsoft.com/office/2006/metadata/properties" ma:root="true" ma:fieldsID="fbd6f39f4481b52a08475bce52c67dd6" ns3:_="" ns4:_="">
    <xsd:import namespace="8ed3ee3a-893a-4177-8204-d1d7b5a36606"/>
    <xsd:import namespace="e479f2d9-8d33-421e-8d73-3c267062fa0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d3ee3a-893a-4177-8204-d1d7b5a36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479f2d9-8d33-421e-8d73-3c267062fa01"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208870-3154-4728-9644-F5AF9D117EA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2B25A3F-5BBB-4CE7-92BE-9A73558A555A}">
  <ds:schemaRefs>
    <ds:schemaRef ds:uri="http://schemas.microsoft.com/sharepoint/v3/contenttype/forms"/>
  </ds:schemaRefs>
</ds:datastoreItem>
</file>

<file path=customXml/itemProps3.xml><?xml version="1.0" encoding="utf-8"?>
<ds:datastoreItem xmlns:ds="http://schemas.openxmlformats.org/officeDocument/2006/customXml" ds:itemID="{2B30F1E9-5C22-4311-89D1-A9B88DC418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d3ee3a-893a-4177-8204-d1d7b5a36606"/>
    <ds:schemaRef ds:uri="e479f2d9-8d33-421e-8d73-3c267062fa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Capturas Interfaces</vt:lpstr>
      <vt:lpstr>Artefactos</vt:lpstr>
      <vt:lpstr>Resumen Tiempo Sprint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Anderson Cárdenas Real</cp:lastModifiedBy>
  <cp:revision/>
  <dcterms:created xsi:type="dcterms:W3CDTF">2021-07-30T12:33:46Z</dcterms:created>
  <dcterms:modified xsi:type="dcterms:W3CDTF">2021-08-02T04:18:10Z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0x010100B8EE90FDF3A3654F89C0E4A04C7A6D12</vt:lpwstr>
  </property>
</Properties>
</file>