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723" documentId="8_{9C0B82C7-FB64-4399-8F55-23A6DBC8D0E8}" xr6:coauthVersionLast="47" xr6:coauthVersionMax="47" xr10:uidLastSave="{3DD994C0-3358-484D-8B71-88F4132AB2AA}"/>
  <bookViews>
    <workbookView xWindow="-110" yWindow="-110" windowWidth="19420" windowHeight="10300" firstSheet="1" activeTab="4" xr2:uid="{731802CE-FA4D-4447-88F3-C734CB949B52}"/>
  </bookViews>
  <sheets>
    <sheet name="d) Solución inicial básica" sheetId="2" r:id="rId1"/>
    <sheet name="e) Interación 0" sheetId="3" r:id="rId2"/>
    <sheet name="e) Interación 1" sheetId="6" r:id="rId3"/>
    <sheet name="e) Interación 2" sheetId="7" r:id="rId4"/>
    <sheet name="e) Interación 3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8" l="1" a="1"/>
  <c r="L16" i="8" s="1"/>
  <c r="C16" i="8" a="1"/>
  <c r="C16" i="8" s="1"/>
  <c r="R14" i="8" s="1" a="1"/>
  <c r="R14" i="8" s="1"/>
  <c r="K27" i="8" a="1"/>
  <c r="K27" i="8" s="1"/>
  <c r="N16" i="8" a="1"/>
  <c r="N16" i="8" s="1"/>
  <c r="M16" i="8" a="1"/>
  <c r="M16" i="8" s="1"/>
  <c r="K16" i="8" a="1"/>
  <c r="K16" i="8" s="1"/>
  <c r="J16" i="8" a="1"/>
  <c r="J16" i="8" s="1"/>
  <c r="G16" i="8" a="1"/>
  <c r="G16" i="8" s="1"/>
  <c r="F16" i="8" a="1"/>
  <c r="F16" i="8" s="1"/>
  <c r="E16" i="8" a="1"/>
  <c r="E16" i="8" s="1"/>
  <c r="D16" i="8" a="1"/>
  <c r="D16" i="8" s="1"/>
  <c r="J14" i="8"/>
  <c r="G14" i="8"/>
  <c r="F14" i="8"/>
  <c r="E14" i="8"/>
  <c r="C32" i="7" a="1"/>
  <c r="C32" i="7" s="1"/>
  <c r="X12" i="7" a="1"/>
  <c r="X12" i="7" s="1"/>
  <c r="R14" i="7" a="1"/>
  <c r="R14" i="7" s="1"/>
  <c r="M16" i="7" a="1"/>
  <c r="M16" i="7" s="1"/>
  <c r="F16" i="7" a="1"/>
  <c r="F16" i="7" s="1"/>
  <c r="F14" i="7"/>
  <c r="P30" i="7" a="1"/>
  <c r="P30" i="7" s="1"/>
  <c r="K27" i="7" a="1"/>
  <c r="K27" i="7" s="1"/>
  <c r="N16" i="7" a="1"/>
  <c r="N16" i="7" s="1"/>
  <c r="L16" i="7" a="1"/>
  <c r="L16" i="7" s="1"/>
  <c r="K16" i="7"/>
  <c r="K16" i="7" a="1"/>
  <c r="J16" i="7" a="1"/>
  <c r="J16" i="7" s="1"/>
  <c r="G16" i="7" a="1"/>
  <c r="G16" i="7" s="1"/>
  <c r="E16" i="7"/>
  <c r="E16" i="7" a="1"/>
  <c r="D16" i="7" a="1"/>
  <c r="D16" i="7" s="1"/>
  <c r="C16" i="7" a="1"/>
  <c r="C16" i="7" s="1"/>
  <c r="L14" i="7"/>
  <c r="J14" i="7"/>
  <c r="G14" i="7"/>
  <c r="E14" i="7"/>
  <c r="K30" i="6" a="1"/>
  <c r="K30" i="6" s="1"/>
  <c r="C32" i="6" a="1"/>
  <c r="C32" i="6" s="1"/>
  <c r="F30" i="6" s="1" a="1"/>
  <c r="F30" i="6" s="1"/>
  <c r="R14" i="6" a="1"/>
  <c r="R14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J16" i="6" a="1"/>
  <c r="J16" i="6" s="1"/>
  <c r="K16" i="6" a="1"/>
  <c r="K16" i="6" s="1"/>
  <c r="L16" i="6" a="1"/>
  <c r="L16" i="6" s="1"/>
  <c r="M16" i="6" a="1"/>
  <c r="M16" i="6" s="1"/>
  <c r="N16" i="6" a="1"/>
  <c r="N16" i="6" s="1"/>
  <c r="M14" i="6"/>
  <c r="L14" i="6"/>
  <c r="J14" i="6"/>
  <c r="G14" i="6"/>
  <c r="E14" i="6"/>
  <c r="P30" i="6" a="1"/>
  <c r="P30" i="6" s="1"/>
  <c r="K27" i="6" a="1"/>
  <c r="K27" i="6" s="1"/>
  <c r="S30" i="3" a="1"/>
  <c r="S30" i="3" s="1"/>
  <c r="P39" i="3"/>
  <c r="P30" i="3" a="1"/>
  <c r="P30" i="3" s="1"/>
  <c r="F30" i="3" a="1"/>
  <c r="F30" i="3" s="1"/>
  <c r="O30" i="3" s="1" a="1"/>
  <c r="O30" i="3" s="1"/>
  <c r="O30" i="2" a="1"/>
  <c r="O30" i="2" s="1"/>
  <c r="K30" i="3" a="1"/>
  <c r="K30" i="3" s="1"/>
  <c r="C32" i="3" a="1"/>
  <c r="C32" i="3" s="1"/>
  <c r="K27" i="3" a="1"/>
  <c r="K27" i="3" s="1"/>
  <c r="K26" i="3" a="1"/>
  <c r="K26" i="3" s="1"/>
  <c r="D26" i="3" a="1"/>
  <c r="D26" i="3" s="1"/>
  <c r="D24" i="3" a="1"/>
  <c r="D24" i="3" s="1"/>
  <c r="X19" i="3" a="1"/>
  <c r="X19" i="3" s="1"/>
  <c r="X12" i="3" a="1"/>
  <c r="X12" i="3" s="1"/>
  <c r="R14" i="3" a="1"/>
  <c r="R14" i="3" s="1"/>
  <c r="G16" i="3" a="1"/>
  <c r="G16" i="3" s="1"/>
  <c r="F16" i="3" a="1"/>
  <c r="F16" i="3" s="1"/>
  <c r="C16" i="3" a="1"/>
  <c r="C16" i="3" s="1"/>
  <c r="N16" i="3" a="1"/>
  <c r="N16" i="3" s="1"/>
  <c r="J16" i="3" a="1"/>
  <c r="J16" i="3" s="1"/>
  <c r="N14" i="3"/>
  <c r="C14" i="3" a="1"/>
  <c r="C14" i="3" s="1"/>
  <c r="G14" i="3"/>
  <c r="J14" i="3" a="1"/>
  <c r="J14" i="3" s="1"/>
  <c r="X12" i="8" l="1" a="1"/>
  <c r="X12" i="8" s="1"/>
  <c r="D24" i="8" a="1"/>
  <c r="D24" i="8" s="1"/>
  <c r="D26" i="8" s="1" a="1"/>
  <c r="D26" i="8" s="1"/>
  <c r="K26" i="8" s="1" a="1"/>
  <c r="K26" i="8" s="1"/>
  <c r="X19" i="8" l="1" a="1"/>
  <c r="X19" i="8" s="1"/>
  <c r="F30" i="7" a="1"/>
  <c r="F30" i="7" s="1"/>
  <c r="D24" i="7" a="1"/>
  <c r="D24" i="7" s="1"/>
  <c r="D26" i="7" s="1" a="1"/>
  <c r="D26" i="7" s="1"/>
  <c r="K26" i="7" s="1" a="1"/>
  <c r="K26" i="7" s="1"/>
  <c r="X12" i="6" a="1"/>
  <c r="X12" i="6" s="1"/>
  <c r="D24" i="6" a="1"/>
  <c r="D24" i="6" s="1"/>
  <c r="D26" i="6" s="1" a="1"/>
  <c r="D26" i="6" s="1"/>
  <c r="K26" i="6" s="1" a="1"/>
  <c r="K26" i="6" s="1"/>
  <c r="K30" i="7" l="1" a="1"/>
  <c r="K30" i="7" s="1"/>
  <c r="O30" i="7" s="1" a="1"/>
  <c r="O30" i="7" s="1"/>
  <c r="P39" i="7" s="1"/>
  <c r="S30" i="7" s="1" a="1"/>
  <c r="S30" i="7" s="1"/>
  <c r="X19" i="7" a="1"/>
  <c r="X19" i="7" s="1"/>
  <c r="O30" i="6" a="1"/>
  <c r="O30" i="6" s="1"/>
  <c r="P39" i="6" s="1"/>
  <c r="S30" i="6" s="1" a="1"/>
  <c r="S30" i="6" s="1"/>
  <c r="X19" i="6" a="1"/>
  <c r="X19" i="6" s="1"/>
  <c r="F65" i="2" a="1"/>
  <c r="F65" i="2" s="1"/>
  <c r="O65" i="2" s="1" a="1"/>
  <c r="O65" i="2" s="1"/>
  <c r="L70" i="2" a="1"/>
  <c r="L70" i="2" s="1"/>
  <c r="L65" i="2" a="1"/>
  <c r="L65" i="2" s="1"/>
  <c r="P65" i="2" a="1"/>
  <c r="P65" i="2" s="1"/>
  <c r="R49" i="2" a="1"/>
  <c r="R49" i="2" s="1"/>
  <c r="J94" i="2" a="1"/>
  <c r="J94" i="2" s="1"/>
  <c r="J93" i="2" a="1"/>
  <c r="J93" i="2" s="1"/>
  <c r="C93" i="2" a="1"/>
  <c r="C93" i="2" s="1"/>
  <c r="C91" i="2" a="1"/>
  <c r="C91" i="2" s="1"/>
  <c r="W86" i="2" a="1"/>
  <c r="W86" i="2" s="1"/>
  <c r="W79" i="2" a="1"/>
  <c r="W79" i="2" s="1"/>
  <c r="Q81" i="2" a="1"/>
  <c r="Q81" i="2" s="1"/>
  <c r="N83" i="2" a="1"/>
  <c r="N83" i="2" s="1"/>
  <c r="M83" i="2" a="1"/>
  <c r="M83" i="2" s="1"/>
  <c r="I83" i="2" a="1"/>
  <c r="I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K62" i="2" a="1"/>
  <c r="K62" i="2" s="1"/>
  <c r="C51" i="2" a="1"/>
  <c r="C51" i="2" s="1"/>
  <c r="C32" i="2" a="1"/>
  <c r="C32" i="2" s="1"/>
  <c r="O16" i="2" a="1"/>
  <c r="O16" i="2" s="1"/>
  <c r="O51" i="2" s="1" a="1"/>
  <c r="O51" i="2" s="1"/>
  <c r="J16" i="2" a="1"/>
  <c r="J16" i="2" s="1"/>
  <c r="J51" i="2" s="1" a="1"/>
  <c r="J51" i="2" s="1"/>
  <c r="G16" i="2" a="1"/>
  <c r="G16" i="2" s="1"/>
  <c r="F16" i="2"/>
  <c r="C16" i="2" a="1"/>
  <c r="C16" i="2" s="1"/>
  <c r="L51" i="2" s="1" a="1"/>
  <c r="L51" i="2" s="1"/>
  <c r="J14" i="2"/>
  <c r="D51" i="2" l="1" a="1"/>
  <c r="D51" i="2" s="1"/>
  <c r="X47" i="2" s="1" a="1"/>
  <c r="X47" i="2" s="1"/>
  <c r="M51" i="2" a="1"/>
  <c r="R14" i="2" a="1"/>
  <c r="R14" i="2" s="1"/>
  <c r="D24" i="2" s="1" a="1"/>
  <c r="D24" i="2" s="1"/>
  <c r="D26" i="2" s="1" a="1"/>
  <c r="D26" i="2" s="1"/>
  <c r="K26" i="2" s="1" a="1"/>
  <c r="K26" i="2" s="1"/>
  <c r="F30" i="2" l="1" a="1"/>
  <c r="F30" i="2" s="1"/>
  <c r="X12" i="2" a="1"/>
  <c r="X12" i="2" s="1"/>
  <c r="X54" i="2" a="1"/>
  <c r="X54" i="2" s="1"/>
  <c r="K65" i="2" a="1"/>
  <c r="K65" i="2" s="1"/>
  <c r="D59" i="2" a="1"/>
  <c r="D59" i="2" s="1"/>
  <c r="M51" i="2"/>
  <c r="C67" i="2" a="1"/>
  <c r="C67" i="2" s="1"/>
  <c r="K30" i="2" a="1"/>
  <c r="K30" i="2" s="1"/>
  <c r="X19" i="2" a="1"/>
  <c r="X19" i="2" s="1"/>
  <c r="P39" i="2" l="1"/>
  <c r="S30" i="2" s="1" a="1"/>
  <c r="S30" i="2" s="1"/>
  <c r="D61" i="2" a="1"/>
  <c r="D61" i="2" s="1"/>
  <c r="K61" i="2" s="1" a="1"/>
  <c r="K61" i="2" s="1"/>
  <c r="S65" i="2" a="1"/>
  <c r="S6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<sst xmlns="http://schemas.openxmlformats.org/spreadsheetml/2006/main" count="120" uniqueCount="29">
  <si>
    <t>INFORMACIÓN INICIAL</t>
  </si>
  <si>
    <t>x1</t>
  </si>
  <si>
    <t>x2</t>
  </si>
  <si>
    <t>x3</t>
  </si>
  <si>
    <t>x4</t>
  </si>
  <si>
    <t>x5</t>
  </si>
  <si>
    <t>x6</t>
  </si>
  <si>
    <t>x7</t>
  </si>
  <si>
    <t>ITERACIÓN 0</t>
  </si>
  <si>
    <t>Revision de optimalidad</t>
  </si>
  <si>
    <t>Dirección de movimiento</t>
  </si>
  <si>
    <t>Longitud de movimiento</t>
  </si>
  <si>
    <t>Entra</t>
  </si>
  <si>
    <t>ENTRA</t>
  </si>
  <si>
    <t>SALE</t>
  </si>
  <si>
    <t>X6</t>
  </si>
  <si>
    <t>x8</t>
  </si>
  <si>
    <t>x9</t>
  </si>
  <si>
    <t>x10</t>
  </si>
  <si>
    <t>X3</t>
  </si>
  <si>
    <t>x11</t>
  </si>
  <si>
    <t>ITERACIÓN 1</t>
  </si>
  <si>
    <t>ITERACIÓN 2</t>
  </si>
  <si>
    <t>X5</t>
  </si>
  <si>
    <t>X11</t>
  </si>
  <si>
    <t>X2</t>
  </si>
  <si>
    <t>X8</t>
  </si>
  <si>
    <t>X4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</si>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</sst>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755189" y="63542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755189" y="63542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</xdr:col>
      <xdr:colOff>6744</xdr:colOff>
      <xdr:row>57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F7D3D690-D8E0-4C63-A7C3-750CF45706F9}"/>
                </a:ext>
              </a:extLst>
            </xdr:cNvPr>
            <xdr:cNvSpPr txBox="1"/>
          </xdr:nvSpPr>
          <xdr:spPr>
            <a:xfrm>
              <a:off x="473275" y="4171564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F7D3D690-D8E0-4C63-A7C3-750CF45706F9}"/>
                </a:ext>
              </a:extLst>
            </xdr:cNvPr>
            <xdr:cNvSpPr txBox="1"/>
          </xdr:nvSpPr>
          <xdr:spPr>
            <a:xfrm>
              <a:off x="473275" y="4171564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57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B6BF694D-2233-4BA4-9B4E-73622C4561F0}"/>
                </a:ext>
              </a:extLst>
            </xdr:cNvPr>
            <xdr:cNvSpPr txBox="1"/>
          </xdr:nvSpPr>
          <xdr:spPr>
            <a:xfrm>
              <a:off x="7845696" y="4138573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B6BF694D-2233-4BA4-9B4E-73622C4561F0}"/>
                </a:ext>
              </a:extLst>
            </xdr:cNvPr>
            <xdr:cNvSpPr txBox="1"/>
          </xdr:nvSpPr>
          <xdr:spPr>
            <a:xfrm>
              <a:off x="7845696" y="4138573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72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6882461B-A7FC-4082-AF7D-F7812A083E36}"/>
                </a:ext>
              </a:extLst>
            </xdr:cNvPr>
            <xdr:cNvSpPr txBox="1"/>
          </xdr:nvSpPr>
          <xdr:spPr>
            <a:xfrm>
              <a:off x="83820" y="6802952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6882461B-A7FC-4082-AF7D-F7812A083E36}"/>
                </a:ext>
              </a:extLst>
            </xdr:cNvPr>
            <xdr:cNvSpPr txBox="1"/>
          </xdr:nvSpPr>
          <xdr:spPr>
            <a:xfrm>
              <a:off x="83820" y="6802952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71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D4876C8-CF1D-49BB-B21E-580E17A1217C}"/>
                </a:ext>
              </a:extLst>
            </xdr:cNvPr>
            <xdr:cNvSpPr txBox="1"/>
          </xdr:nvSpPr>
          <xdr:spPr>
            <a:xfrm>
              <a:off x="12419356" y="6653349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D4876C8-CF1D-49BB-B21E-580E17A1217C}"/>
                </a:ext>
              </a:extLst>
            </xdr:cNvPr>
            <xdr:cNvSpPr txBox="1"/>
          </xdr:nvSpPr>
          <xdr:spPr>
            <a:xfrm>
              <a:off x="12419356" y="6653349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66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5A73961-3A8E-460F-9EE4-F2AF2BF72FD2}"/>
                </a:ext>
              </a:extLst>
            </xdr:cNvPr>
            <xdr:cNvSpPr txBox="1"/>
          </xdr:nvSpPr>
          <xdr:spPr>
            <a:xfrm>
              <a:off x="9334479" y="5655703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5A73961-3A8E-460F-9EE4-F2AF2BF72FD2}"/>
                </a:ext>
              </a:extLst>
            </xdr:cNvPr>
            <xdr:cNvSpPr txBox="1"/>
          </xdr:nvSpPr>
          <xdr:spPr>
            <a:xfrm>
              <a:off x="9334479" y="5655703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21</xdr:col>
      <xdr:colOff>57168</xdr:colOff>
      <xdr:row>46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EC938564-3EBF-4443-BBBB-28C44080F01C}"/>
                </a:ext>
              </a:extLst>
            </xdr:cNvPr>
            <xdr:cNvSpPr txBox="1"/>
          </xdr:nvSpPr>
          <xdr:spPr>
            <a:xfrm>
              <a:off x="9854311" y="201464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EC938564-3EBF-4443-BBBB-28C44080F01C}"/>
                </a:ext>
              </a:extLst>
            </xdr:cNvPr>
            <xdr:cNvSpPr txBox="1"/>
          </xdr:nvSpPr>
          <xdr:spPr>
            <a:xfrm>
              <a:off x="9854311" y="201464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54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4AD050E6-971B-41A1-B3F5-F55465608663}"/>
                </a:ext>
              </a:extLst>
            </xdr:cNvPr>
            <xdr:cNvSpPr txBox="1"/>
          </xdr:nvSpPr>
          <xdr:spPr>
            <a:xfrm>
              <a:off x="10746687" y="3476074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4AD050E6-971B-41A1-B3F5-F55465608663}"/>
                </a:ext>
              </a:extLst>
            </xdr:cNvPr>
            <xdr:cNvSpPr txBox="1"/>
          </xdr:nvSpPr>
          <xdr:spPr>
            <a:xfrm>
              <a:off x="10746687" y="3476074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45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D3D4CD9C-EF68-4012-B9F6-71EDF8587BA4}"/>
                </a:ext>
              </a:extLst>
            </xdr:cNvPr>
            <xdr:cNvSpPr txBox="1"/>
          </xdr:nvSpPr>
          <xdr:spPr>
            <a:xfrm>
              <a:off x="705999" y="1989263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D3D4CD9C-EF68-4012-B9F6-71EDF8587BA4}"/>
                </a:ext>
              </a:extLst>
            </xdr:cNvPr>
            <xdr:cNvSpPr txBox="1"/>
          </xdr:nvSpPr>
          <xdr:spPr>
            <a:xfrm>
              <a:off x="705999" y="1989263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46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E4BA779-F062-49BF-AA47-D8ECE9E5DBE8}"/>
                </a:ext>
              </a:extLst>
            </xdr:cNvPr>
            <xdr:cNvSpPr txBox="1"/>
          </xdr:nvSpPr>
          <xdr:spPr>
            <a:xfrm>
              <a:off x="3937045" y="199902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E4BA779-F062-49BF-AA47-D8ECE9E5DBE8}"/>
                </a:ext>
              </a:extLst>
            </xdr:cNvPr>
            <xdr:cNvSpPr txBox="1"/>
          </xdr:nvSpPr>
          <xdr:spPr>
            <a:xfrm>
              <a:off x="3937045" y="199902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47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D2ABFFC-EB5C-418C-A7BB-DDD551088D7F}"/>
                </a:ext>
              </a:extLst>
            </xdr:cNvPr>
            <xdr:cNvSpPr txBox="1"/>
          </xdr:nvSpPr>
          <xdr:spPr>
            <a:xfrm>
              <a:off x="695836" y="2343817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D2ABFFC-EB5C-418C-A7BB-DDD551088D7F}"/>
                </a:ext>
              </a:extLst>
            </xdr:cNvPr>
            <xdr:cNvSpPr txBox="1"/>
          </xdr:nvSpPr>
          <xdr:spPr>
            <a:xfrm>
              <a:off x="695836" y="2343817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48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F4045D45-97E2-4D66-A30C-4128659430FF}"/>
                </a:ext>
              </a:extLst>
            </xdr:cNvPr>
            <xdr:cNvSpPr txBox="1"/>
          </xdr:nvSpPr>
          <xdr:spPr>
            <a:xfrm>
              <a:off x="3922392" y="2395323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F4045D45-97E2-4D66-A30C-4128659430FF}"/>
                </a:ext>
              </a:extLst>
            </xdr:cNvPr>
            <xdr:cNvSpPr txBox="1"/>
          </xdr:nvSpPr>
          <xdr:spPr>
            <a:xfrm>
              <a:off x="3922392" y="2395323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51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58E206AF-41AB-4012-B2A2-3692F2A9BB53}"/>
                </a:ext>
              </a:extLst>
            </xdr:cNvPr>
            <xdr:cNvSpPr txBox="1"/>
          </xdr:nvSpPr>
          <xdr:spPr>
            <a:xfrm>
              <a:off x="724947" y="297586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58E206AF-41AB-4012-B2A2-3692F2A9BB53}"/>
                </a:ext>
              </a:extLst>
            </xdr:cNvPr>
            <xdr:cNvSpPr txBox="1"/>
          </xdr:nvSpPr>
          <xdr:spPr>
            <a:xfrm>
              <a:off x="724947" y="297586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51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77EF1B45-0212-4C60-9C97-638D77905679}"/>
                </a:ext>
              </a:extLst>
            </xdr:cNvPr>
            <xdr:cNvSpPr txBox="1"/>
          </xdr:nvSpPr>
          <xdr:spPr>
            <a:xfrm>
              <a:off x="3980238" y="301114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77EF1B45-0212-4C60-9C97-638D77905679}"/>
                </a:ext>
              </a:extLst>
            </xdr:cNvPr>
            <xdr:cNvSpPr txBox="1"/>
          </xdr:nvSpPr>
          <xdr:spPr>
            <a:xfrm>
              <a:off x="3980238" y="301114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49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51B3600-47FF-4C0E-BB3F-2807319D124F}"/>
                </a:ext>
              </a:extLst>
            </xdr:cNvPr>
            <xdr:cNvSpPr txBox="1"/>
          </xdr:nvSpPr>
          <xdr:spPr>
            <a:xfrm>
              <a:off x="7316490" y="26344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51B3600-47FF-4C0E-BB3F-2807319D124F}"/>
                </a:ext>
              </a:extLst>
            </xdr:cNvPr>
            <xdr:cNvSpPr txBox="1"/>
          </xdr:nvSpPr>
          <xdr:spPr>
            <a:xfrm>
              <a:off x="7316490" y="26344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60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9324A48-DCF5-441D-8F62-D6AB54D61F79}"/>
                </a:ext>
              </a:extLst>
            </xdr:cNvPr>
            <xdr:cNvSpPr txBox="1"/>
          </xdr:nvSpPr>
          <xdr:spPr>
            <a:xfrm>
              <a:off x="1003616" y="4557699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9324A48-DCF5-441D-8F62-D6AB54D61F79}"/>
                </a:ext>
              </a:extLst>
            </xdr:cNvPr>
            <xdr:cNvSpPr txBox="1"/>
          </xdr:nvSpPr>
          <xdr:spPr>
            <a:xfrm>
              <a:off x="1003616" y="4557699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60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A028AE4-38F2-4275-B830-3A7A1B8DCC30}"/>
                </a:ext>
              </a:extLst>
            </xdr:cNvPr>
            <xdr:cNvSpPr txBox="1"/>
          </xdr:nvSpPr>
          <xdr:spPr>
            <a:xfrm>
              <a:off x="4413364" y="4553353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A028AE4-38F2-4275-B830-3A7A1B8DCC30}"/>
                </a:ext>
              </a:extLst>
            </xdr:cNvPr>
            <xdr:cNvSpPr txBox="1"/>
          </xdr:nvSpPr>
          <xdr:spPr>
            <a:xfrm>
              <a:off x="4413364" y="4553353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58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D4CB1BE-7813-4BEA-9030-B3036BE719C3}"/>
                </a:ext>
              </a:extLst>
            </xdr:cNvPr>
            <xdr:cNvSpPr txBox="1"/>
          </xdr:nvSpPr>
          <xdr:spPr>
            <a:xfrm>
              <a:off x="7805664" y="4348781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D4CB1BE-7813-4BEA-9030-B3036BE719C3}"/>
                </a:ext>
              </a:extLst>
            </xdr:cNvPr>
            <xdr:cNvSpPr txBox="1"/>
          </xdr:nvSpPr>
          <xdr:spPr>
            <a:xfrm>
              <a:off x="7805664" y="4348781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67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60F14BEE-6BA0-4B96-BD05-5332A371CDC3}"/>
                </a:ext>
              </a:extLst>
            </xdr:cNvPr>
            <xdr:cNvSpPr txBox="1"/>
          </xdr:nvSpPr>
          <xdr:spPr>
            <a:xfrm>
              <a:off x="739934" y="5948881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60F14BEE-6BA0-4B96-BD05-5332A371CDC3}"/>
                </a:ext>
              </a:extLst>
            </xdr:cNvPr>
            <xdr:cNvSpPr txBox="1"/>
          </xdr:nvSpPr>
          <xdr:spPr>
            <a:xfrm>
              <a:off x="739934" y="5948881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66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C95F195-9CB8-4EC5-9671-9848DEFC8C1B}"/>
                </a:ext>
              </a:extLst>
            </xdr:cNvPr>
            <xdr:cNvSpPr txBox="1"/>
          </xdr:nvSpPr>
          <xdr:spPr>
            <a:xfrm>
              <a:off x="1984852" y="5748214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C95F195-9CB8-4EC5-9671-9848DEFC8C1B}"/>
                </a:ext>
              </a:extLst>
            </xdr:cNvPr>
            <xdr:cNvSpPr txBox="1"/>
          </xdr:nvSpPr>
          <xdr:spPr>
            <a:xfrm>
              <a:off x="1984852" y="5748214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65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55EE631-E5C5-45EF-9094-72D8E874A413}"/>
                </a:ext>
              </a:extLst>
            </xdr:cNvPr>
            <xdr:cNvSpPr txBox="1"/>
          </xdr:nvSpPr>
          <xdr:spPr>
            <a:xfrm>
              <a:off x="4256080" y="5575149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55EE631-E5C5-45EF-9094-72D8E874A413}"/>
                </a:ext>
              </a:extLst>
            </xdr:cNvPr>
            <xdr:cNvSpPr txBox="1"/>
          </xdr:nvSpPr>
          <xdr:spPr>
            <a:xfrm>
              <a:off x="4256080" y="5575149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68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2ABDE62-9591-4394-863F-4E47BE40D2B1}"/>
                </a:ext>
              </a:extLst>
            </xdr:cNvPr>
            <xdr:cNvSpPr txBox="1"/>
          </xdr:nvSpPr>
          <xdr:spPr>
            <a:xfrm>
              <a:off x="4246003" y="6147345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2ABDE62-9591-4394-863F-4E47BE40D2B1}"/>
                </a:ext>
              </a:extLst>
            </xdr:cNvPr>
            <xdr:cNvSpPr txBox="1"/>
          </xdr:nvSpPr>
          <xdr:spPr>
            <a:xfrm>
              <a:off x="4246003" y="6147345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73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D7D80672-C694-45BB-9FC7-CCA83C9683DD}"/>
                </a:ext>
              </a:extLst>
            </xdr:cNvPr>
            <xdr:cNvSpPr txBox="1"/>
          </xdr:nvSpPr>
          <xdr:spPr>
            <a:xfrm>
              <a:off x="6682618" y="6898582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D7D80672-C694-45BB-9FC7-CCA83C9683DD}"/>
                </a:ext>
              </a:extLst>
            </xdr:cNvPr>
            <xdr:cNvSpPr txBox="1"/>
          </xdr:nvSpPr>
          <xdr:spPr>
            <a:xfrm>
              <a:off x="6682618" y="6898582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80</xdr:row>
      <xdr:rowOff>36752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E9BEA055-E63B-48CC-A881-539F916E6986}"/>
            </a:ext>
          </a:extLst>
        </xdr:cNvPr>
        <xdr:cNvSpPr txBox="1"/>
      </xdr:nvSpPr>
      <xdr:spPr>
        <a:xfrm>
          <a:off x="3961190" y="14380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s-CO" sz="1100" b="1" i="0"/>
        </a:p>
      </xdr:txBody>
    </xdr:sp>
    <xdr:clientData/>
  </xdr:oneCellAnchor>
  <xdr:oneCellAnchor>
    <xdr:from>
      <xdr:col>0</xdr:col>
      <xdr:colOff>6744</xdr:colOff>
      <xdr:row>89</xdr:row>
      <xdr:rowOff>180135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806583C9-3CAA-4307-BD21-CB9206783DC3}"/>
                </a:ext>
              </a:extLst>
            </xdr:cNvPr>
            <xdr:cNvSpPr txBox="1"/>
          </xdr:nvSpPr>
          <xdr:spPr>
            <a:xfrm>
              <a:off x="472411" y="12287468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806583C9-3CAA-4307-BD21-CB9206783DC3}"/>
                </a:ext>
              </a:extLst>
            </xdr:cNvPr>
            <xdr:cNvSpPr txBox="1"/>
          </xdr:nvSpPr>
          <xdr:spPr>
            <a:xfrm>
              <a:off x="472411" y="12287468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15</xdr:col>
      <xdr:colOff>381206</xdr:colOff>
      <xdr:row>89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4429E836-0831-455F-8EE3-0AFAA4022BA8}"/>
                </a:ext>
              </a:extLst>
            </xdr:cNvPr>
            <xdr:cNvSpPr txBox="1"/>
          </xdr:nvSpPr>
          <xdr:spPr>
            <a:xfrm>
              <a:off x="7831873" y="12254477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4429E836-0831-455F-8EE3-0AFAA4022BA8}"/>
                </a:ext>
              </a:extLst>
            </xdr:cNvPr>
            <xdr:cNvSpPr txBox="1"/>
          </xdr:nvSpPr>
          <xdr:spPr>
            <a:xfrm>
              <a:off x="7831873" y="12254477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104</xdr:row>
      <xdr:rowOff>90095</xdr:rowOff>
    </xdr:from>
    <xdr:ext cx="2057400" cy="4315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E528EC8B-0BA2-406D-82EF-BBE2BB6F9211}"/>
                </a:ext>
              </a:extLst>
            </xdr:cNvPr>
            <xdr:cNvSpPr txBox="1"/>
          </xdr:nvSpPr>
          <xdr:spPr>
            <a:xfrm>
              <a:off x="83820" y="149490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E528EC8B-0BA2-406D-82EF-BBE2BB6F9211}"/>
                </a:ext>
              </a:extLst>
            </xdr:cNvPr>
            <xdr:cNvSpPr txBox="1"/>
          </xdr:nvSpPr>
          <xdr:spPr>
            <a:xfrm>
              <a:off x="83820" y="149490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289560</xdr:colOff>
      <xdr:row>103</xdr:row>
      <xdr:rowOff>121920</xdr:rowOff>
    </xdr:from>
    <xdr:ext cx="1921552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A0D7B3CD-FD3C-4BD2-9C57-024F76CEF5F4}"/>
                </a:ext>
              </a:extLst>
            </xdr:cNvPr>
            <xdr:cNvSpPr txBox="1"/>
          </xdr:nvSpPr>
          <xdr:spPr>
            <a:xfrm>
              <a:off x="12396893" y="14797476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A0D7B3CD-FD3C-4BD2-9C57-024F76CEF5F4}"/>
                </a:ext>
              </a:extLst>
            </xdr:cNvPr>
            <xdr:cNvSpPr txBox="1"/>
          </xdr:nvSpPr>
          <xdr:spPr>
            <a:xfrm>
              <a:off x="12396893" y="14797476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565647</xdr:colOff>
      <xdr:row>98</xdr:row>
      <xdr:rowOff>31417</xdr:rowOff>
    </xdr:from>
    <xdr:ext cx="1140633" cy="2046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D8686335-37AD-4914-888C-E0620CC5781C}"/>
                </a:ext>
              </a:extLst>
            </xdr:cNvPr>
            <xdr:cNvSpPr txBox="1"/>
          </xdr:nvSpPr>
          <xdr:spPr>
            <a:xfrm>
              <a:off x="9318064" y="13789750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D8686335-37AD-4914-888C-E0620CC5781C}"/>
                </a:ext>
              </a:extLst>
            </xdr:cNvPr>
            <xdr:cNvSpPr txBox="1"/>
          </xdr:nvSpPr>
          <xdr:spPr>
            <a:xfrm>
              <a:off x="9318064" y="13789750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20</xdr:col>
      <xdr:colOff>57168</xdr:colOff>
      <xdr:row>78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85548F0A-03F8-47BE-87B2-86EB692435F0}"/>
                </a:ext>
              </a:extLst>
            </xdr:cNvPr>
            <xdr:cNvSpPr txBox="1"/>
          </xdr:nvSpPr>
          <xdr:spPr>
            <a:xfrm>
              <a:off x="9836168" y="1010837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85548F0A-03F8-47BE-87B2-86EB692435F0}"/>
                </a:ext>
              </a:extLst>
            </xdr:cNvPr>
            <xdr:cNvSpPr txBox="1"/>
          </xdr:nvSpPr>
          <xdr:spPr>
            <a:xfrm>
              <a:off x="9836168" y="1010837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22</xdr:col>
      <xdr:colOff>16483</xdr:colOff>
      <xdr:row>86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DA30BBF5-E8EC-4620-AEBE-E34B61013C34}"/>
                </a:ext>
              </a:extLst>
            </xdr:cNvPr>
            <xdr:cNvSpPr txBox="1"/>
          </xdr:nvSpPr>
          <xdr:spPr>
            <a:xfrm>
              <a:off x="10726816" y="115859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DA30BBF5-E8EC-4620-AEBE-E34B61013C34}"/>
                </a:ext>
              </a:extLst>
            </xdr:cNvPr>
            <xdr:cNvSpPr txBox="1"/>
          </xdr:nvSpPr>
          <xdr:spPr>
            <a:xfrm>
              <a:off x="10726816" y="115859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0</xdr:col>
      <xdr:colOff>239468</xdr:colOff>
      <xdr:row>77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8FAE211A-AD8A-45C3-B675-BE9893AAA644}"/>
                </a:ext>
              </a:extLst>
            </xdr:cNvPr>
            <xdr:cNvSpPr txBox="1"/>
          </xdr:nvSpPr>
          <xdr:spPr>
            <a:xfrm>
              <a:off x="705135" y="10080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8FAE211A-AD8A-45C3-B675-BE9893AAA644}"/>
                </a:ext>
              </a:extLst>
            </xdr:cNvPr>
            <xdr:cNvSpPr txBox="1"/>
          </xdr:nvSpPr>
          <xdr:spPr>
            <a:xfrm>
              <a:off x="705135" y="10080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204800</xdr:colOff>
      <xdr:row>78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44915CDF-9D7E-4649-8042-44F021CB5A59}"/>
                </a:ext>
              </a:extLst>
            </xdr:cNvPr>
            <xdr:cNvSpPr txBox="1"/>
          </xdr:nvSpPr>
          <xdr:spPr>
            <a:xfrm>
              <a:off x="3930133" y="1009275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44915CDF-9D7E-4649-8042-44F021CB5A59}"/>
                </a:ext>
              </a:extLst>
            </xdr:cNvPr>
            <xdr:cNvSpPr txBox="1"/>
          </xdr:nvSpPr>
          <xdr:spPr>
            <a:xfrm>
              <a:off x="3930133" y="1009275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0</xdr:col>
      <xdr:colOff>229305</xdr:colOff>
      <xdr:row>79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262ECC0F-7E1D-4B80-8A19-880B5BF38CE1}"/>
                </a:ext>
              </a:extLst>
            </xdr:cNvPr>
            <xdr:cNvSpPr txBox="1"/>
          </xdr:nvSpPr>
          <xdr:spPr>
            <a:xfrm>
              <a:off x="694972" y="10439563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262ECC0F-7E1D-4B80-8A19-880B5BF38CE1}"/>
                </a:ext>
              </a:extLst>
            </xdr:cNvPr>
            <xdr:cNvSpPr txBox="1"/>
          </xdr:nvSpPr>
          <xdr:spPr>
            <a:xfrm>
              <a:off x="694972" y="10439563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190147</xdr:colOff>
      <xdr:row>80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233EE979-0475-4838-9932-C2B161011812}"/>
                </a:ext>
              </a:extLst>
            </xdr:cNvPr>
            <xdr:cNvSpPr txBox="1"/>
          </xdr:nvSpPr>
          <xdr:spPr>
            <a:xfrm>
              <a:off x="3915480" y="10493085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233EE979-0475-4838-9932-C2B161011812}"/>
                </a:ext>
              </a:extLst>
            </xdr:cNvPr>
            <xdr:cNvSpPr txBox="1"/>
          </xdr:nvSpPr>
          <xdr:spPr>
            <a:xfrm>
              <a:off x="3915480" y="10493085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0</xdr:col>
      <xdr:colOff>258416</xdr:colOff>
      <xdr:row>83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97F2645E-FB4B-4896-ACFA-89D9AE34D259}"/>
                </a:ext>
              </a:extLst>
            </xdr:cNvPr>
            <xdr:cNvSpPr txBox="1"/>
          </xdr:nvSpPr>
          <xdr:spPr>
            <a:xfrm>
              <a:off x="724083" y="1107967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97F2645E-FB4B-4896-ACFA-89D9AE34D259}"/>
                </a:ext>
              </a:extLst>
            </xdr:cNvPr>
            <xdr:cNvSpPr txBox="1"/>
          </xdr:nvSpPr>
          <xdr:spPr>
            <a:xfrm>
              <a:off x="724083" y="1107967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247993</xdr:colOff>
      <xdr:row>83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6624699-3742-40D2-905F-8BDD993AF96C}"/>
                </a:ext>
              </a:extLst>
            </xdr:cNvPr>
            <xdr:cNvSpPr txBox="1"/>
          </xdr:nvSpPr>
          <xdr:spPr>
            <a:xfrm>
              <a:off x="3973326" y="1111495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6624699-3742-40D2-905F-8BDD993AF96C}"/>
                </a:ext>
              </a:extLst>
            </xdr:cNvPr>
            <xdr:cNvSpPr txBox="1"/>
          </xdr:nvSpPr>
          <xdr:spPr>
            <a:xfrm>
              <a:off x="3973326" y="1111495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14</xdr:col>
      <xdr:colOff>318531</xdr:colOff>
      <xdr:row>81</xdr:row>
      <xdr:rowOff>94401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7AED20FD-E63C-4F0D-B81F-C7E4849D7AD6}"/>
                </a:ext>
              </a:extLst>
            </xdr:cNvPr>
            <xdr:cNvSpPr txBox="1"/>
          </xdr:nvSpPr>
          <xdr:spPr>
            <a:xfrm>
              <a:off x="7303531" y="10734179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7AED20FD-E63C-4F0D-B81F-C7E4849D7AD6}"/>
                </a:ext>
              </a:extLst>
            </xdr:cNvPr>
            <xdr:cNvSpPr txBox="1"/>
          </xdr:nvSpPr>
          <xdr:spPr>
            <a:xfrm>
              <a:off x="7303531" y="10734179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92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EE4667D4-59BE-42E0-9730-8E856E538C5D}"/>
                </a:ext>
              </a:extLst>
            </xdr:cNvPr>
            <xdr:cNvSpPr txBox="1"/>
          </xdr:nvSpPr>
          <xdr:spPr>
            <a:xfrm>
              <a:off x="1001888" y="12679652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EE4667D4-59BE-42E0-9730-8E856E538C5D}"/>
                </a:ext>
              </a:extLst>
            </xdr:cNvPr>
            <xdr:cNvSpPr txBox="1"/>
          </xdr:nvSpPr>
          <xdr:spPr>
            <a:xfrm>
              <a:off x="1001888" y="12679652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8</xdr:col>
      <xdr:colOff>214588</xdr:colOff>
      <xdr:row>92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56818616-516F-4B84-9093-64F21C609237}"/>
                </a:ext>
              </a:extLst>
            </xdr:cNvPr>
            <xdr:cNvSpPr txBox="1"/>
          </xdr:nvSpPr>
          <xdr:spPr>
            <a:xfrm>
              <a:off x="4405588" y="12675306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56818616-516F-4B84-9093-64F21C609237}"/>
                </a:ext>
              </a:extLst>
            </xdr:cNvPr>
            <xdr:cNvSpPr txBox="1"/>
          </xdr:nvSpPr>
          <xdr:spPr>
            <a:xfrm>
              <a:off x="4405588" y="12675306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15</xdr:col>
      <xdr:colOff>341174</xdr:colOff>
      <xdr:row>90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376FFA02-B664-495C-9E98-1E5CB6B5F17F}"/>
                </a:ext>
              </a:extLst>
            </xdr:cNvPr>
            <xdr:cNvSpPr txBox="1"/>
          </xdr:nvSpPr>
          <xdr:spPr>
            <a:xfrm>
              <a:off x="7791841" y="12466702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376FFA02-B664-495C-9E98-1E5CB6B5F17F}"/>
                </a:ext>
              </a:extLst>
            </xdr:cNvPr>
            <xdr:cNvSpPr txBox="1"/>
          </xdr:nvSpPr>
          <xdr:spPr>
            <a:xfrm>
              <a:off x="7791841" y="12466702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0</xdr:col>
      <xdr:colOff>273403</xdr:colOff>
      <xdr:row>99</xdr:row>
      <xdr:rowOff>143167</xdr:rowOff>
    </xdr:from>
    <xdr:ext cx="179986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7972D350-239D-4601-B2B5-A85396434F5C}"/>
                </a:ext>
              </a:extLst>
            </xdr:cNvPr>
            <xdr:cNvSpPr txBox="1"/>
          </xdr:nvSpPr>
          <xdr:spPr>
            <a:xfrm>
              <a:off x="739070" y="14084945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7972D350-239D-4601-B2B5-A85396434F5C}"/>
                </a:ext>
              </a:extLst>
            </xdr:cNvPr>
            <xdr:cNvSpPr txBox="1"/>
          </xdr:nvSpPr>
          <xdr:spPr>
            <a:xfrm>
              <a:off x="739070" y="14084945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3</xdr:col>
      <xdr:colOff>118730</xdr:colOff>
      <xdr:row>98</xdr:row>
      <xdr:rowOff>123928</xdr:rowOff>
    </xdr:from>
    <xdr:ext cx="248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58409EB3-FA5D-4FC8-9527-FA0F01EAD050}"/>
                </a:ext>
              </a:extLst>
            </xdr:cNvPr>
            <xdr:cNvSpPr txBox="1"/>
          </xdr:nvSpPr>
          <xdr:spPr>
            <a:xfrm>
              <a:off x="1981397" y="13882261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58409EB3-FA5D-4FC8-9527-FA0F01EAD050}"/>
                </a:ext>
              </a:extLst>
            </xdr:cNvPr>
            <xdr:cNvSpPr txBox="1"/>
          </xdr:nvSpPr>
          <xdr:spPr>
            <a:xfrm>
              <a:off x="1981397" y="13882261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57304</xdr:colOff>
      <xdr:row>97</xdr:row>
      <xdr:rowOff>132292</xdr:rowOff>
    </xdr:from>
    <xdr:ext cx="206147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B79A955B-B1B0-4615-8AB1-F133D3A3DF4C}"/>
                </a:ext>
              </a:extLst>
            </xdr:cNvPr>
            <xdr:cNvSpPr txBox="1"/>
          </xdr:nvSpPr>
          <xdr:spPr>
            <a:xfrm>
              <a:off x="4248304" y="13707181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B79A955B-B1B0-4615-8AB1-F133D3A3DF4C}"/>
                </a:ext>
              </a:extLst>
            </xdr:cNvPr>
            <xdr:cNvSpPr txBox="1"/>
          </xdr:nvSpPr>
          <xdr:spPr>
            <a:xfrm>
              <a:off x="4248304" y="13707181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8</xdr:col>
      <xdr:colOff>47227</xdr:colOff>
      <xdr:row>100</xdr:row>
      <xdr:rowOff>160202</xdr:rowOff>
    </xdr:from>
    <xdr:ext cx="21448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51844335-7198-4C63-818A-CF11D5C4F8B8}"/>
                </a:ext>
              </a:extLst>
            </xdr:cNvPr>
            <xdr:cNvSpPr txBox="1"/>
          </xdr:nvSpPr>
          <xdr:spPr>
            <a:xfrm>
              <a:off x="4238227" y="14285424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51844335-7198-4C63-818A-CF11D5C4F8B8}"/>
                </a:ext>
              </a:extLst>
            </xdr:cNvPr>
            <xdr:cNvSpPr txBox="1"/>
          </xdr:nvSpPr>
          <xdr:spPr>
            <a:xfrm>
              <a:off x="4238227" y="14285424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151189</xdr:colOff>
      <xdr:row>105</xdr:row>
      <xdr:rowOff>4296</xdr:rowOff>
    </xdr:from>
    <xdr:ext cx="19960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BBFB6869-D660-4024-9546-6973D2DA490C}"/>
                </a:ext>
              </a:extLst>
            </xdr:cNvPr>
            <xdr:cNvSpPr txBox="1"/>
          </xdr:nvSpPr>
          <xdr:spPr>
            <a:xfrm>
              <a:off x="6670522" y="15046740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BBFB6869-D660-4024-9546-6973D2DA490C}"/>
                </a:ext>
              </a:extLst>
            </xdr:cNvPr>
            <xdr:cNvSpPr txBox="1"/>
          </xdr:nvSpPr>
          <xdr:spPr>
            <a:xfrm>
              <a:off x="6670522" y="15046740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EE2359-DBAE-4681-817A-18FC5D9D4739}"/>
                </a:ext>
              </a:extLst>
            </xdr:cNvPr>
            <xdr:cNvSpPr txBox="1"/>
          </xdr:nvSpPr>
          <xdr:spPr>
            <a:xfrm>
              <a:off x="476644" y="4104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EE2359-DBAE-4681-817A-18FC5D9D4739}"/>
                </a:ext>
              </a:extLst>
            </xdr:cNvPr>
            <xdr:cNvSpPr txBox="1"/>
          </xdr:nvSpPr>
          <xdr:spPr>
            <a:xfrm>
              <a:off x="476644" y="4104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21ACDA4B-EB51-462F-9B4F-148273B26D3F}"/>
                </a:ext>
              </a:extLst>
            </xdr:cNvPr>
            <xdr:cNvSpPr txBox="1"/>
          </xdr:nvSpPr>
          <xdr:spPr>
            <a:xfrm>
              <a:off x="7899606" y="4071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21ACDA4B-EB51-462F-9B4F-148273B26D3F}"/>
                </a:ext>
              </a:extLst>
            </xdr:cNvPr>
            <xdr:cNvSpPr txBox="1"/>
          </xdr:nvSpPr>
          <xdr:spPr>
            <a:xfrm>
              <a:off x="7899606" y="4071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E5E66533-D9DD-49C9-AFA5-096F67D6F8C4}"/>
                </a:ext>
              </a:extLst>
            </xdr:cNvPr>
            <xdr:cNvSpPr txBox="1"/>
          </xdr:nvSpPr>
          <xdr:spPr>
            <a:xfrm>
              <a:off x="83820" y="66813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E5E66533-D9DD-49C9-AFA5-096F67D6F8C4}"/>
                </a:ext>
              </a:extLst>
            </xdr:cNvPr>
            <xdr:cNvSpPr txBox="1"/>
          </xdr:nvSpPr>
          <xdr:spPr>
            <a:xfrm>
              <a:off x="83820" y="66813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C35EDF58-0CF5-4CF5-B799-CA5857E3479A}"/>
                </a:ext>
              </a:extLst>
            </xdr:cNvPr>
            <xdr:cNvSpPr txBox="1"/>
          </xdr:nvSpPr>
          <xdr:spPr>
            <a:xfrm>
              <a:off x="12506960" y="65354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C35EDF58-0CF5-4CF5-B799-CA5857E3479A}"/>
                </a:ext>
              </a:extLst>
            </xdr:cNvPr>
            <xdr:cNvSpPr txBox="1"/>
          </xdr:nvSpPr>
          <xdr:spPr>
            <a:xfrm>
              <a:off x="12506960" y="65354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58618ECB-4701-447B-8419-42D61CBBDFCC}"/>
                </a:ext>
              </a:extLst>
            </xdr:cNvPr>
            <xdr:cNvSpPr txBox="1"/>
          </xdr:nvSpPr>
          <xdr:spPr>
            <a:xfrm>
              <a:off x="9398497" y="555591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58618ECB-4701-447B-8419-42D61CBBDFCC}"/>
                </a:ext>
              </a:extLst>
            </xdr:cNvPr>
            <xdr:cNvSpPr txBox="1"/>
          </xdr:nvSpPr>
          <xdr:spPr>
            <a:xfrm>
              <a:off x="9398497" y="555591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A40D527-9B4C-491F-B7FD-C90597A73B2E}"/>
                </a:ext>
              </a:extLst>
            </xdr:cNvPr>
            <xdr:cNvSpPr txBox="1"/>
          </xdr:nvSpPr>
          <xdr:spPr>
            <a:xfrm>
              <a:off x="706958" y="8865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A40D527-9B4C-491F-B7FD-C90597A73B2E}"/>
                </a:ext>
              </a:extLst>
            </xdr:cNvPr>
            <xdr:cNvSpPr txBox="1"/>
          </xdr:nvSpPr>
          <xdr:spPr>
            <a:xfrm>
              <a:off x="706958" y="8865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971BDCB6-61A9-4EF0-BF5B-D67A8BB79405}"/>
                </a:ext>
              </a:extLst>
            </xdr:cNvPr>
            <xdr:cNvSpPr txBox="1"/>
          </xdr:nvSpPr>
          <xdr:spPr>
            <a:xfrm>
              <a:off x="6316182" y="7910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971BDCB6-61A9-4EF0-BF5B-D67A8BB79405}"/>
                </a:ext>
              </a:extLst>
            </xdr:cNvPr>
            <xdr:cNvSpPr txBox="1"/>
          </xdr:nvSpPr>
          <xdr:spPr>
            <a:xfrm>
              <a:off x="6316182" y="7910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ABF0906-C2CF-4592-AF4E-BE3CD877A479}"/>
                </a:ext>
              </a:extLst>
            </xdr:cNvPr>
            <xdr:cNvSpPr txBox="1"/>
          </xdr:nvSpPr>
          <xdr:spPr>
            <a:xfrm>
              <a:off x="7688466" y="5510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ABF0906-C2CF-4592-AF4E-BE3CD877A479}"/>
                </a:ext>
              </a:extLst>
            </xdr:cNvPr>
            <xdr:cNvSpPr txBox="1"/>
          </xdr:nvSpPr>
          <xdr:spPr>
            <a:xfrm>
              <a:off x="7688466" y="5510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FCFE17E-C854-4647-B073-6259BD9FF4BF}"/>
                </a:ext>
              </a:extLst>
            </xdr:cNvPr>
            <xdr:cNvSpPr txBox="1"/>
          </xdr:nvSpPr>
          <xdr:spPr>
            <a:xfrm>
              <a:off x="9925068" y="19874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FCFE17E-C854-4647-B073-6259BD9FF4BF}"/>
                </a:ext>
              </a:extLst>
            </xdr:cNvPr>
            <xdr:cNvSpPr txBox="1"/>
          </xdr:nvSpPr>
          <xdr:spPr>
            <a:xfrm>
              <a:off x="9925068" y="19874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22AEE2A-8F55-43F6-8BBE-7E29AC143DCC}"/>
                </a:ext>
              </a:extLst>
            </xdr:cNvPr>
            <xdr:cNvSpPr txBox="1"/>
          </xdr:nvSpPr>
          <xdr:spPr>
            <a:xfrm>
              <a:off x="10824183" y="34198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22AEE2A-8F55-43F6-8BBE-7E29AC143DCC}"/>
                </a:ext>
              </a:extLst>
            </xdr:cNvPr>
            <xdr:cNvSpPr txBox="1"/>
          </xdr:nvSpPr>
          <xdr:spPr>
            <a:xfrm>
              <a:off x="10824183" y="34198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9F7AD62-CDC5-44D8-B800-1FA117797CD1}"/>
                </a:ext>
              </a:extLst>
            </xdr:cNvPr>
            <xdr:cNvSpPr txBox="1"/>
          </xdr:nvSpPr>
          <xdr:spPr>
            <a:xfrm>
              <a:off x="709368" y="19656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9F7AD62-CDC5-44D8-B800-1FA117797CD1}"/>
                </a:ext>
              </a:extLst>
            </xdr:cNvPr>
            <xdr:cNvSpPr txBox="1"/>
          </xdr:nvSpPr>
          <xdr:spPr>
            <a:xfrm>
              <a:off x="709368" y="19656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AEF05B60-47E7-4308-B257-3D3D8A7DB9AB}"/>
                </a:ext>
              </a:extLst>
            </xdr:cNvPr>
            <xdr:cNvSpPr txBox="1"/>
          </xdr:nvSpPr>
          <xdr:spPr>
            <a:xfrm>
              <a:off x="3964000" y="19718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AEF05B60-47E7-4308-B257-3D3D8A7DB9AB}"/>
                </a:ext>
              </a:extLst>
            </xdr:cNvPr>
            <xdr:cNvSpPr txBox="1"/>
          </xdr:nvSpPr>
          <xdr:spPr>
            <a:xfrm>
              <a:off x="3964000" y="19718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EFDB8A64-0736-44F9-89E0-951D3A2FA495}"/>
                </a:ext>
              </a:extLst>
            </xdr:cNvPr>
            <xdr:cNvSpPr txBox="1"/>
          </xdr:nvSpPr>
          <xdr:spPr>
            <a:xfrm>
              <a:off x="699205" y="23129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EFDB8A64-0736-44F9-89E0-951D3A2FA495}"/>
                </a:ext>
              </a:extLst>
            </xdr:cNvPr>
            <xdr:cNvSpPr txBox="1"/>
          </xdr:nvSpPr>
          <xdr:spPr>
            <a:xfrm>
              <a:off x="699205" y="23129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58461653-D5A6-49B0-8A81-B1AF8B9DCB6D}"/>
                </a:ext>
              </a:extLst>
            </xdr:cNvPr>
            <xdr:cNvSpPr txBox="1"/>
          </xdr:nvSpPr>
          <xdr:spPr>
            <a:xfrm>
              <a:off x="3949347" y="23608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58461653-D5A6-49B0-8A81-B1AF8B9DCB6D}"/>
                </a:ext>
              </a:extLst>
            </xdr:cNvPr>
            <xdr:cNvSpPr txBox="1"/>
          </xdr:nvSpPr>
          <xdr:spPr>
            <a:xfrm>
              <a:off x="3949347" y="23608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655144D3-E0F0-4625-B54F-FE078E4B2CB0}"/>
                </a:ext>
              </a:extLst>
            </xdr:cNvPr>
            <xdr:cNvSpPr txBox="1"/>
          </xdr:nvSpPr>
          <xdr:spPr>
            <a:xfrm>
              <a:off x="728316" y="29305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655144D3-E0F0-4625-B54F-FE078E4B2CB0}"/>
                </a:ext>
              </a:extLst>
            </xdr:cNvPr>
            <xdr:cNvSpPr txBox="1"/>
          </xdr:nvSpPr>
          <xdr:spPr>
            <a:xfrm>
              <a:off x="728316" y="29305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9B4484A0-C08D-4164-B3D1-64008138CEDA}"/>
                </a:ext>
              </a:extLst>
            </xdr:cNvPr>
            <xdr:cNvSpPr txBox="1"/>
          </xdr:nvSpPr>
          <xdr:spPr>
            <a:xfrm>
              <a:off x="4007193" y="29657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9B4484A0-C08D-4164-B3D1-64008138CEDA}"/>
                </a:ext>
              </a:extLst>
            </xdr:cNvPr>
            <xdr:cNvSpPr txBox="1"/>
          </xdr:nvSpPr>
          <xdr:spPr>
            <a:xfrm>
              <a:off x="4007193" y="29657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374386DC-25AD-4258-A7A2-67596344E8D3}"/>
                </a:ext>
              </a:extLst>
            </xdr:cNvPr>
            <xdr:cNvSpPr txBox="1"/>
          </xdr:nvSpPr>
          <xdr:spPr>
            <a:xfrm>
              <a:off x="7367031" y="25963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374386DC-25AD-4258-A7A2-67596344E8D3}"/>
                </a:ext>
              </a:extLst>
            </xdr:cNvPr>
            <xdr:cNvSpPr txBox="1"/>
          </xdr:nvSpPr>
          <xdr:spPr>
            <a:xfrm>
              <a:off x="7367031" y="25963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CB05F7CE-08E4-4091-8114-25BF601CF263}"/>
                </a:ext>
              </a:extLst>
            </xdr:cNvPr>
            <xdr:cNvSpPr txBox="1"/>
          </xdr:nvSpPr>
          <xdr:spPr>
            <a:xfrm>
              <a:off x="1010355" y="447968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CB05F7CE-08E4-4091-8114-25BF601CF263}"/>
                </a:ext>
              </a:extLst>
            </xdr:cNvPr>
            <xdr:cNvSpPr txBox="1"/>
          </xdr:nvSpPr>
          <xdr:spPr>
            <a:xfrm>
              <a:off x="1010355" y="447968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BE2821F0-A370-4D03-BF1C-926B6B0FA22C}"/>
                </a:ext>
              </a:extLst>
            </xdr:cNvPr>
            <xdr:cNvSpPr txBox="1"/>
          </xdr:nvSpPr>
          <xdr:spPr>
            <a:xfrm>
              <a:off x="4443688" y="447533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BE2821F0-A370-4D03-BF1C-926B6B0FA22C}"/>
                </a:ext>
              </a:extLst>
            </xdr:cNvPr>
            <xdr:cNvSpPr txBox="1"/>
          </xdr:nvSpPr>
          <xdr:spPr>
            <a:xfrm>
              <a:off x="4443688" y="447533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EF2EF4D1-B563-4026-9C38-25A50F0F2812}"/>
                </a:ext>
              </a:extLst>
            </xdr:cNvPr>
            <xdr:cNvSpPr txBox="1"/>
          </xdr:nvSpPr>
          <xdr:spPr>
            <a:xfrm>
              <a:off x="7859574" y="42780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EF2EF4D1-B563-4026-9C38-25A50F0F2812}"/>
                </a:ext>
              </a:extLst>
            </xdr:cNvPr>
            <xdr:cNvSpPr txBox="1"/>
          </xdr:nvSpPr>
          <xdr:spPr>
            <a:xfrm>
              <a:off x="7859574" y="42780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EE2F54D7-0AC1-4AA2-9C35-3D7FD96241A6}"/>
                </a:ext>
              </a:extLst>
            </xdr:cNvPr>
            <xdr:cNvSpPr txBox="1"/>
          </xdr:nvSpPr>
          <xdr:spPr>
            <a:xfrm>
              <a:off x="743303" y="58454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EE2F54D7-0AC1-4AA2-9C35-3D7FD96241A6}"/>
                </a:ext>
              </a:extLst>
            </xdr:cNvPr>
            <xdr:cNvSpPr txBox="1"/>
          </xdr:nvSpPr>
          <xdr:spPr>
            <a:xfrm>
              <a:off x="743303" y="58454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79AD9044-77DB-4D20-9432-6802D4D95165}"/>
                </a:ext>
              </a:extLst>
            </xdr:cNvPr>
            <xdr:cNvSpPr txBox="1"/>
          </xdr:nvSpPr>
          <xdr:spPr>
            <a:xfrm>
              <a:off x="1998330" y="564842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79AD9044-77DB-4D20-9432-6802D4D95165}"/>
                </a:ext>
              </a:extLst>
            </xdr:cNvPr>
            <xdr:cNvSpPr txBox="1"/>
          </xdr:nvSpPr>
          <xdr:spPr>
            <a:xfrm>
              <a:off x="1998330" y="564842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5BFED827-2C27-4381-AE6F-4AD3F5F3174E}"/>
                </a:ext>
              </a:extLst>
            </xdr:cNvPr>
            <xdr:cNvSpPr txBox="1"/>
          </xdr:nvSpPr>
          <xdr:spPr>
            <a:xfrm>
              <a:off x="4286404" y="54789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5BFED827-2C27-4381-AE6F-4AD3F5F3174E}"/>
                </a:ext>
              </a:extLst>
            </xdr:cNvPr>
            <xdr:cNvSpPr txBox="1"/>
          </xdr:nvSpPr>
          <xdr:spPr>
            <a:xfrm>
              <a:off x="4286404" y="54789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E1D0B7FC-054C-4EE2-8ED5-A9B2D4859699}"/>
                </a:ext>
              </a:extLst>
            </xdr:cNvPr>
            <xdr:cNvSpPr txBox="1"/>
          </xdr:nvSpPr>
          <xdr:spPr>
            <a:xfrm>
              <a:off x="4276327" y="604030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E1D0B7FC-054C-4EE2-8ED5-A9B2D4859699}"/>
                </a:ext>
              </a:extLst>
            </xdr:cNvPr>
            <xdr:cNvSpPr txBox="1"/>
          </xdr:nvSpPr>
          <xdr:spPr>
            <a:xfrm>
              <a:off x="4276327" y="604030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212038B-6A6A-4E97-B731-F77AD60AD5EF}"/>
                </a:ext>
              </a:extLst>
            </xdr:cNvPr>
            <xdr:cNvSpPr txBox="1"/>
          </xdr:nvSpPr>
          <xdr:spPr>
            <a:xfrm>
              <a:off x="6729789" y="67733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212038B-6A6A-4E97-B731-F77AD60AD5EF}"/>
                </a:ext>
              </a:extLst>
            </xdr:cNvPr>
            <xdr:cNvSpPr txBox="1"/>
          </xdr:nvSpPr>
          <xdr:spPr>
            <a:xfrm>
              <a:off x="6729789" y="67733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6C7400-375E-406C-818B-8B36A7C21F3E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6C7400-375E-406C-818B-8B36A7C21F3E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443A9C2-C244-41DE-B83A-6E3B0E8B20AB}"/>
                </a:ext>
              </a:extLst>
            </xdr:cNvPr>
            <xdr:cNvSpPr txBox="1"/>
          </xdr:nvSpPr>
          <xdr:spPr>
            <a:xfrm>
              <a:off x="789960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443A9C2-C244-41DE-B83A-6E3B0E8B20AB}"/>
                </a:ext>
              </a:extLst>
            </xdr:cNvPr>
            <xdr:cNvSpPr txBox="1"/>
          </xdr:nvSpPr>
          <xdr:spPr>
            <a:xfrm>
              <a:off x="789960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5309558-6EBF-4100-8780-0F4E61FB38F6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5309558-6EBF-4100-8780-0F4E61FB38F6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0DDAD2-B06F-4A58-826F-9CBC844FB929}"/>
                </a:ext>
              </a:extLst>
            </xdr:cNvPr>
            <xdr:cNvSpPr txBox="1"/>
          </xdr:nvSpPr>
          <xdr:spPr>
            <a:xfrm>
              <a:off x="125069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0DDAD2-B06F-4A58-826F-9CBC844FB929}"/>
                </a:ext>
              </a:extLst>
            </xdr:cNvPr>
            <xdr:cNvSpPr txBox="1"/>
          </xdr:nvSpPr>
          <xdr:spPr>
            <a:xfrm>
              <a:off x="125069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2214C2-0AD6-4178-A21B-85B8C9FB0A20}"/>
                </a:ext>
              </a:extLst>
            </xdr:cNvPr>
            <xdr:cNvSpPr txBox="1"/>
          </xdr:nvSpPr>
          <xdr:spPr>
            <a:xfrm>
              <a:off x="93984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2214C2-0AD6-4178-A21B-85B8C9FB0A20}"/>
                </a:ext>
              </a:extLst>
            </xdr:cNvPr>
            <xdr:cNvSpPr txBox="1"/>
          </xdr:nvSpPr>
          <xdr:spPr>
            <a:xfrm>
              <a:off x="93984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545D6CF-9094-41FC-9A0E-70502CD85365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545D6CF-9094-41FC-9A0E-70502CD85365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91B4748-B1C3-40F4-A76D-FA9CE2EDD0EB}"/>
                </a:ext>
              </a:extLst>
            </xdr:cNvPr>
            <xdr:cNvSpPr txBox="1"/>
          </xdr:nvSpPr>
          <xdr:spPr>
            <a:xfrm>
              <a:off x="631618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91B4748-B1C3-40F4-A76D-FA9CE2EDD0EB}"/>
                </a:ext>
              </a:extLst>
            </xdr:cNvPr>
            <xdr:cNvSpPr txBox="1"/>
          </xdr:nvSpPr>
          <xdr:spPr>
            <a:xfrm>
              <a:off x="631618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84AE138-8E65-4EAB-9C76-EA04CB6E0D79}"/>
                </a:ext>
              </a:extLst>
            </xdr:cNvPr>
            <xdr:cNvSpPr txBox="1"/>
          </xdr:nvSpPr>
          <xdr:spPr>
            <a:xfrm>
              <a:off x="768846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84AE138-8E65-4EAB-9C76-EA04CB6E0D79}"/>
                </a:ext>
              </a:extLst>
            </xdr:cNvPr>
            <xdr:cNvSpPr txBox="1"/>
          </xdr:nvSpPr>
          <xdr:spPr>
            <a:xfrm>
              <a:off x="768846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9207187-2A40-410F-B3B9-02D746A767EE}"/>
                </a:ext>
              </a:extLst>
            </xdr:cNvPr>
            <xdr:cNvSpPr txBox="1"/>
          </xdr:nvSpPr>
          <xdr:spPr>
            <a:xfrm>
              <a:off x="992506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9207187-2A40-410F-B3B9-02D746A767EE}"/>
                </a:ext>
              </a:extLst>
            </xdr:cNvPr>
            <xdr:cNvSpPr txBox="1"/>
          </xdr:nvSpPr>
          <xdr:spPr>
            <a:xfrm>
              <a:off x="992506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5782079-76D1-4749-8900-DCB0AF1A9CA6}"/>
                </a:ext>
              </a:extLst>
            </xdr:cNvPr>
            <xdr:cNvSpPr txBox="1"/>
          </xdr:nvSpPr>
          <xdr:spPr>
            <a:xfrm>
              <a:off x="1082418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5782079-76D1-4749-8900-DCB0AF1A9CA6}"/>
                </a:ext>
              </a:extLst>
            </xdr:cNvPr>
            <xdr:cNvSpPr txBox="1"/>
          </xdr:nvSpPr>
          <xdr:spPr>
            <a:xfrm>
              <a:off x="1082418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565D636-4C9A-4899-B602-222340047D41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565D636-4C9A-4899-B602-222340047D41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EE5186-D9ED-455F-9C2A-36664088D77B}"/>
                </a:ext>
              </a:extLst>
            </xdr:cNvPr>
            <xdr:cNvSpPr txBox="1"/>
          </xdr:nvSpPr>
          <xdr:spPr>
            <a:xfrm>
              <a:off x="39640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EE5186-D9ED-455F-9C2A-36664088D77B}"/>
                </a:ext>
              </a:extLst>
            </xdr:cNvPr>
            <xdr:cNvSpPr txBox="1"/>
          </xdr:nvSpPr>
          <xdr:spPr>
            <a:xfrm>
              <a:off x="39640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B118238-687B-43D3-AA5B-C4172D18384D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B118238-687B-43D3-AA5B-C4172D18384D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54DC3AA-9BB3-4BE9-8BA9-BB6CE9F9D456}"/>
                </a:ext>
              </a:extLst>
            </xdr:cNvPr>
            <xdr:cNvSpPr txBox="1"/>
          </xdr:nvSpPr>
          <xdr:spPr>
            <a:xfrm>
              <a:off x="39493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54DC3AA-9BB3-4BE9-8BA9-BB6CE9F9D456}"/>
                </a:ext>
              </a:extLst>
            </xdr:cNvPr>
            <xdr:cNvSpPr txBox="1"/>
          </xdr:nvSpPr>
          <xdr:spPr>
            <a:xfrm>
              <a:off x="39493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CA402DF-35F6-45E7-B6D1-23D3825998B6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CA402DF-35F6-45E7-B6D1-23D3825998B6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EC1178A0-FDD4-4E0B-A925-0EE08CBBC394}"/>
                </a:ext>
              </a:extLst>
            </xdr:cNvPr>
            <xdr:cNvSpPr txBox="1"/>
          </xdr:nvSpPr>
          <xdr:spPr>
            <a:xfrm>
              <a:off x="40071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EC1178A0-FDD4-4E0B-A925-0EE08CBBC394}"/>
                </a:ext>
              </a:extLst>
            </xdr:cNvPr>
            <xdr:cNvSpPr txBox="1"/>
          </xdr:nvSpPr>
          <xdr:spPr>
            <a:xfrm>
              <a:off x="40071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8B6B59-6117-4C8E-97F8-D302F7833275}"/>
                </a:ext>
              </a:extLst>
            </xdr:cNvPr>
            <xdr:cNvSpPr txBox="1"/>
          </xdr:nvSpPr>
          <xdr:spPr>
            <a:xfrm>
              <a:off x="736703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8B6B59-6117-4C8E-97F8-D302F7833275}"/>
                </a:ext>
              </a:extLst>
            </xdr:cNvPr>
            <xdr:cNvSpPr txBox="1"/>
          </xdr:nvSpPr>
          <xdr:spPr>
            <a:xfrm>
              <a:off x="736703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E40E46A7-46A6-4D08-8380-6B898C342766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E40E46A7-46A6-4D08-8380-6B898C342766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2CEA984-4701-4B65-8635-2FD236120C32}"/>
                </a:ext>
              </a:extLst>
            </xdr:cNvPr>
            <xdr:cNvSpPr txBox="1"/>
          </xdr:nvSpPr>
          <xdr:spPr>
            <a:xfrm>
              <a:off x="444368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2CEA984-4701-4B65-8635-2FD236120C32}"/>
                </a:ext>
              </a:extLst>
            </xdr:cNvPr>
            <xdr:cNvSpPr txBox="1"/>
          </xdr:nvSpPr>
          <xdr:spPr>
            <a:xfrm>
              <a:off x="444368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C90E041-7FDD-412E-9F61-1ABC39F32679}"/>
                </a:ext>
              </a:extLst>
            </xdr:cNvPr>
            <xdr:cNvSpPr txBox="1"/>
          </xdr:nvSpPr>
          <xdr:spPr>
            <a:xfrm>
              <a:off x="785957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C90E041-7FDD-412E-9F61-1ABC39F32679}"/>
                </a:ext>
              </a:extLst>
            </xdr:cNvPr>
            <xdr:cNvSpPr txBox="1"/>
          </xdr:nvSpPr>
          <xdr:spPr>
            <a:xfrm>
              <a:off x="785957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9368744-5FE7-488B-8F9F-011E6AC2FA92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9368744-5FE7-488B-8F9F-011E6AC2FA92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6941C13-5A7D-4C84-96B1-ADCC01FCDE6F}"/>
                </a:ext>
              </a:extLst>
            </xdr:cNvPr>
            <xdr:cNvSpPr txBox="1"/>
          </xdr:nvSpPr>
          <xdr:spPr>
            <a:xfrm>
              <a:off x="19983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6941C13-5A7D-4C84-96B1-ADCC01FCDE6F}"/>
                </a:ext>
              </a:extLst>
            </xdr:cNvPr>
            <xdr:cNvSpPr txBox="1"/>
          </xdr:nvSpPr>
          <xdr:spPr>
            <a:xfrm>
              <a:off x="19983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E695502-B70F-4DD5-9382-A0A50A2658A3}"/>
                </a:ext>
              </a:extLst>
            </xdr:cNvPr>
            <xdr:cNvSpPr txBox="1"/>
          </xdr:nvSpPr>
          <xdr:spPr>
            <a:xfrm>
              <a:off x="428640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E695502-B70F-4DD5-9382-A0A50A2658A3}"/>
                </a:ext>
              </a:extLst>
            </xdr:cNvPr>
            <xdr:cNvSpPr txBox="1"/>
          </xdr:nvSpPr>
          <xdr:spPr>
            <a:xfrm>
              <a:off x="428640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F5ABAC3-7A40-4AA7-AFCC-4146AC725ECC}"/>
                </a:ext>
              </a:extLst>
            </xdr:cNvPr>
            <xdr:cNvSpPr txBox="1"/>
          </xdr:nvSpPr>
          <xdr:spPr>
            <a:xfrm>
              <a:off x="427632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F5ABAC3-7A40-4AA7-AFCC-4146AC725ECC}"/>
                </a:ext>
              </a:extLst>
            </xdr:cNvPr>
            <xdr:cNvSpPr txBox="1"/>
          </xdr:nvSpPr>
          <xdr:spPr>
            <a:xfrm>
              <a:off x="427632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806C8E3-8ECC-4AE0-B270-07353C771FC4}"/>
                </a:ext>
              </a:extLst>
            </xdr:cNvPr>
            <xdr:cNvSpPr txBox="1"/>
          </xdr:nvSpPr>
          <xdr:spPr>
            <a:xfrm>
              <a:off x="67297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806C8E3-8ECC-4AE0-B270-07353C771FC4}"/>
                </a:ext>
              </a:extLst>
            </xdr:cNvPr>
            <xdr:cNvSpPr txBox="1"/>
          </xdr:nvSpPr>
          <xdr:spPr>
            <a:xfrm>
              <a:off x="67297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9DCF4A-9A6A-417B-AAE9-E9721D0037A8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9DCF4A-9A6A-417B-AAE9-E9721D0037A8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5D8A7FC-922E-433D-BA38-B608F5AF8564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5D8A7FC-922E-433D-BA38-B608F5AF8564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3C03D98-5823-41EB-B4F7-FB8259896542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3C03D98-5823-41EB-B4F7-FB8259896542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0FB1202-1BF0-4B3C-A32C-2406B79DC020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0FB1202-1BF0-4B3C-A32C-2406B79DC020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806AB1A-822D-4284-A86D-FB66E4E04BF8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806AB1A-822D-4284-A86D-FB66E4E04BF8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E9E0866-ACF4-423C-A7B8-FF67E0A315A0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E9E0866-ACF4-423C-A7B8-FF67E0A315A0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1D319F9-6464-42A5-967B-30468322DF3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1D319F9-6464-42A5-967B-30468322DF3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0DE73A-B51E-45A1-8BA0-B08071BF231B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0DE73A-B51E-45A1-8BA0-B08071BF231B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2E0D30-AC2B-4566-95FE-2737F6F4402C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2E0D30-AC2B-4566-95FE-2737F6F4402C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1A09951-D82D-4CBF-8D51-6DC1F93CE7B6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1A09951-D82D-4CBF-8D51-6DC1F93CE7B6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98E390E-DA1D-49BE-98B0-BDD59EC875AB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98E390E-DA1D-49BE-98B0-BDD59EC875AB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8E46D1-B0E9-4D7F-B816-4272D5AB28C1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8E46D1-B0E9-4D7F-B816-4272D5AB28C1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4D105F2-BEAA-49EB-A764-93A1853BA7E4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4D105F2-BEAA-49EB-A764-93A1853BA7E4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B1148B-DBF1-49DE-9C3B-67CEE11875BB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B1148B-DBF1-49DE-9C3B-67CEE11875BB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809CAC5-B7F5-48C9-B548-4B5FF37DCA15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809CAC5-B7F5-48C9-B548-4B5FF37DCA15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1992972-583B-4624-989C-011688615868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1992972-583B-4624-989C-011688615868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3E98350-18F9-462E-8D2D-E702B4B68A9C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3E98350-18F9-462E-8D2D-E702B4B68A9C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5FE16E2-03AA-4521-A271-0F4C457B1719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5FE16E2-03AA-4521-A271-0F4C457B1719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52EFDA4-26C4-4626-ABAA-25F2049143CB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52EFDA4-26C4-4626-ABAA-25F2049143CB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DD92EE2-B3EB-439D-BE5B-32169F719BB2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DD92EE2-B3EB-439D-BE5B-32169F719BB2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42CBD74-D671-41FE-982C-FE86D87017B5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42CBD74-D671-41FE-982C-FE86D87017B5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3DBD788-14D6-42D6-8897-E3EEA9B7EAAD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3DBD788-14D6-42D6-8897-E3EEA9B7EAAD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C0DA7AA-E406-4850-8E78-933179642810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C0DA7AA-E406-4850-8E78-933179642810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85D4089-5E9A-4046-B366-2FD1802F8194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85D4089-5E9A-4046-B366-2FD1802F8194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FB8A73B4-B1CE-4E95-B31E-598CC7F4CBF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FB8A73B4-B1CE-4E95-B31E-598CC7F4CBF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DF4D6F-41D6-45A2-9AFF-43EABA683341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DF4D6F-41D6-45A2-9AFF-43EABA683341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0836FC4-EC65-4841-B92E-4BC362573F61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0836FC4-EC65-4841-B92E-4BC362573F61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38EEAFF-984D-46C1-BD67-EE92D7AFF293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38EEAFF-984D-46C1-BD67-EE92D7AFF293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4D4E4B7-9787-460F-B96A-1933DD4F11C5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4D4E4B7-9787-460F-B96A-1933DD4F11C5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CD34FF0-281B-4236-91F1-256F69711691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CD34FF0-281B-4236-91F1-256F69711691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54F3208-B305-48D7-8401-1161C3EE29F8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54F3208-B305-48D7-8401-1161C3EE29F8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524C2B-4D97-4947-B045-709BF80A494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524C2B-4D97-4947-B045-709BF80A494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85708CA-F031-46BE-A320-6995D3CB99E5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85708CA-F031-46BE-A320-6995D3CB99E5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FF87B78-918A-45A2-A632-D838E860CBC5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FF87B78-918A-45A2-A632-D838E860CBC5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0E6F260-C244-43DF-8697-E816935E70AF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0E6F260-C244-43DF-8697-E816935E70AF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D5E19F5-B06A-4313-BC5B-09ABC67B1114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D5E19F5-B06A-4313-BC5B-09ABC67B1114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610EAC9-215C-48D8-AD7A-7DD0A87021B7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610EAC9-215C-48D8-AD7A-7DD0A87021B7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E3EED18-AE59-405D-9EE4-1965AFBE77B8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E3EED18-AE59-405D-9EE4-1965AFBE77B8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38B004E-F835-4881-9D0E-CD2BC885B13F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38B004E-F835-4881-9D0E-CD2BC885B13F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A5EA5BD-B294-4C83-91BF-37EDEADB9EB3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A5EA5BD-B294-4C83-91BF-37EDEADB9EB3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96628EE-AC64-43F2-B805-85AB1246ED92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96628EE-AC64-43F2-B805-85AB1246ED92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955BB91-AD20-4E01-8CD3-679629B24B0E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955BB91-AD20-4E01-8CD3-679629B24B0E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9FB55564-E89D-4AB7-B480-8314F45BDD53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9FB55564-E89D-4AB7-B480-8314F45BDD53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7538763-8EE7-4D97-846C-5DE749D80861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7538763-8EE7-4D97-846C-5DE749D80861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650A9A4-42D4-49AE-A3A1-B1BF6007C061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650A9A4-42D4-49AE-A3A1-B1BF6007C061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B2C950B-691C-4007-87B7-468629E7F96B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B2C950B-691C-4007-87B7-468629E7F96B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C78862D-BC6E-4784-AC5E-B24C6F28C5AE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C78862D-BC6E-4784-AC5E-B24C6F28C5AE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79A07B9-E8A6-440A-BC79-149EC550C53D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79A07B9-E8A6-440A-BC79-149EC550C53D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37917F-AD39-455B-9F8B-83544364A850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37917F-AD39-455B-9F8B-83544364A850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288D588B-EA56-4AA9-8EEC-1A712F21137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288D588B-EA56-4AA9-8EEC-1A712F21137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B298-99EE-4057-BECA-208DC52717A9}">
  <dimension ref="A1:BE107"/>
  <sheetViews>
    <sheetView showGridLines="0" zoomScale="51" zoomScaleNormal="115" workbookViewId="0">
      <selection activeCell="O31" sqref="O31"/>
    </sheetView>
  </sheetViews>
  <sheetFormatPr baseColWidth="10" defaultColWidth="6.7265625" defaultRowHeight="14" x14ac:dyDescent="0.35"/>
  <cols>
    <col min="1" max="16384" width="6.7265625" style="3"/>
  </cols>
  <sheetData>
    <row r="1" spans="1:28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3" spans="1:28" x14ac:dyDescent="0.3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 t="s">
        <v>20</v>
      </c>
    </row>
    <row r="4" spans="1:28" x14ac:dyDescent="0.35"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105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35"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O5" s="1">
        <v>765</v>
      </c>
    </row>
    <row r="6" spans="1:28" ht="14.65" customHeight="1" x14ac:dyDescent="0.35"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O6" s="1">
        <v>220</v>
      </c>
      <c r="R6" s="2"/>
      <c r="S6" s="2"/>
      <c r="T6" s="2"/>
    </row>
    <row r="7" spans="1:28" ht="14.65" customHeight="1" x14ac:dyDescent="0.35"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-1</v>
      </c>
      <c r="O7" s="1">
        <v>-120</v>
      </c>
      <c r="R7" s="2"/>
      <c r="S7" s="2"/>
      <c r="T7" s="2"/>
    </row>
    <row r="8" spans="1:28" x14ac:dyDescent="0.35"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O8" s="1">
        <v>225</v>
      </c>
    </row>
    <row r="10" spans="1:28" x14ac:dyDescent="0.35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2" spans="1:28" x14ac:dyDescent="0.35">
      <c r="C12" s="1">
        <v>6</v>
      </c>
      <c r="D12" s="1">
        <v>7</v>
      </c>
      <c r="E12" s="1">
        <v>8</v>
      </c>
      <c r="F12" s="1">
        <v>11</v>
      </c>
      <c r="G12" s="1">
        <v>10</v>
      </c>
      <c r="J12" s="1">
        <v>1</v>
      </c>
      <c r="K12" s="1">
        <v>2</v>
      </c>
      <c r="L12" s="1">
        <v>3</v>
      </c>
      <c r="M12" s="1">
        <v>4</v>
      </c>
      <c r="N12" s="1">
        <v>5</v>
      </c>
      <c r="O12" s="1">
        <v>9</v>
      </c>
      <c r="X12" s="1" cm="1">
        <f t="array" ref="X12:X16">MMULT(_xlfn.ANCHORARRAY(R14),O4:O8)</f>
        <v>105</v>
      </c>
    </row>
    <row r="13" spans="1:28" x14ac:dyDescent="0.35">
      <c r="X13" s="1">
        <v>765</v>
      </c>
    </row>
    <row r="14" spans="1:28" x14ac:dyDescent="0.35">
      <c r="C14" s="4">
        <v>0</v>
      </c>
      <c r="D14" s="4">
        <v>0</v>
      </c>
      <c r="E14" s="4">
        <v>0</v>
      </c>
      <c r="F14" s="4">
        <v>1</v>
      </c>
      <c r="G14" s="4">
        <v>0</v>
      </c>
      <c r="J14" s="4">
        <f>0</f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X14" s="1">
        <v>220</v>
      </c>
    </row>
    <row r="15" spans="1:28" x14ac:dyDescent="0.35">
      <c r="R15" s="1">
        <v>0</v>
      </c>
      <c r="S15" s="1">
        <v>1</v>
      </c>
      <c r="T15" s="1">
        <v>0</v>
      </c>
      <c r="U15" s="1">
        <v>0</v>
      </c>
      <c r="V15" s="1">
        <v>0</v>
      </c>
      <c r="X15" s="1">
        <v>120</v>
      </c>
    </row>
    <row r="16" spans="1:28" x14ac:dyDescent="0.35">
      <c r="C16" s="4" cm="1">
        <f t="array" ref="C16:E20">H4:J8</f>
        <v>1</v>
      </c>
      <c r="D16" s="4">
        <v>0</v>
      </c>
      <c r="E16" s="4">
        <v>0</v>
      </c>
      <c r="F16" s="4">
        <f>0</f>
        <v>0</v>
      </c>
      <c r="G16" s="4" cm="1">
        <f t="array" ref="G16:G20">L4:L8</f>
        <v>0</v>
      </c>
      <c r="H16" s="5">
        <v>1</v>
      </c>
      <c r="J16" s="4" cm="1">
        <f t="array" ref="J16:N20">C4:G8</f>
        <v>7</v>
      </c>
      <c r="K16" s="4">
        <v>0</v>
      </c>
      <c r="L16" s="4">
        <v>15</v>
      </c>
      <c r="M16" s="4">
        <v>0</v>
      </c>
      <c r="N16" s="4">
        <v>0</v>
      </c>
      <c r="O16" s="4" cm="1">
        <f t="array" ref="O16:O20">K4:K8</f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X16" s="1">
        <v>225</v>
      </c>
    </row>
    <row r="17" spans="2:24" x14ac:dyDescent="0.35"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5">
        <v>2</v>
      </c>
      <c r="J17" s="4">
        <v>0</v>
      </c>
      <c r="K17" s="4">
        <v>2</v>
      </c>
      <c r="L17" s="4">
        <v>5</v>
      </c>
      <c r="M17" s="4">
        <v>3</v>
      </c>
      <c r="N17" s="4">
        <v>0</v>
      </c>
      <c r="O17" s="4">
        <v>0</v>
      </c>
      <c r="R17" s="1">
        <v>0</v>
      </c>
      <c r="S17" s="1">
        <v>0</v>
      </c>
      <c r="T17" s="1">
        <v>0</v>
      </c>
      <c r="U17" s="1">
        <v>-1</v>
      </c>
      <c r="V17" s="1">
        <v>0</v>
      </c>
    </row>
    <row r="18" spans="2:24" x14ac:dyDescent="0.35"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>
        <v>3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2:24" x14ac:dyDescent="0.35">
      <c r="C19" s="4">
        <v>0</v>
      </c>
      <c r="D19" s="4">
        <v>0</v>
      </c>
      <c r="E19" s="4">
        <v>0</v>
      </c>
      <c r="F19" s="4">
        <v>-1</v>
      </c>
      <c r="G19" s="4">
        <v>0</v>
      </c>
      <c r="H19" s="5">
        <v>4</v>
      </c>
      <c r="J19" s="4">
        <v>-1</v>
      </c>
      <c r="K19" s="4">
        <v>0</v>
      </c>
      <c r="L19" s="4">
        <v>-2</v>
      </c>
      <c r="M19" s="4">
        <v>0</v>
      </c>
      <c r="N19" s="4">
        <v>-1</v>
      </c>
      <c r="O19" s="4">
        <v>1</v>
      </c>
      <c r="X19" s="1" cm="1">
        <f t="array" ref="X19">MMULT(C14:G14,_xlfn.ANCHORARRAY(X12))</f>
        <v>120</v>
      </c>
    </row>
    <row r="20" spans="2:24" x14ac:dyDescent="0.35"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5">
        <v>5</v>
      </c>
      <c r="J20" s="4">
        <v>0</v>
      </c>
      <c r="K20" s="4">
        <v>0</v>
      </c>
      <c r="L20" s="4">
        <v>0</v>
      </c>
      <c r="M20" s="4">
        <v>3</v>
      </c>
      <c r="N20" s="4">
        <v>1</v>
      </c>
      <c r="O20" s="4">
        <v>0</v>
      </c>
    </row>
    <row r="22" spans="2:24" x14ac:dyDescent="0.35">
      <c r="B22" s="10" t="s">
        <v>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4" spans="2:24" x14ac:dyDescent="0.35">
      <c r="D24" s="1" cm="1">
        <f t="array" ref="D24:H24">MMULT(C14:G14,_xlfn.ANCHORARRAY(R14))</f>
        <v>0</v>
      </c>
      <c r="E24" s="1">
        <v>0</v>
      </c>
      <c r="F24" s="1">
        <v>0</v>
      </c>
      <c r="G24" s="1">
        <v>-1</v>
      </c>
      <c r="H24" s="1">
        <v>0</v>
      </c>
    </row>
    <row r="26" spans="2:24" x14ac:dyDescent="0.35">
      <c r="D26" s="1" cm="1">
        <f t="array" ref="D26:I26">MMULT(_xlfn.ANCHORARRAY(D24),J16:O20)</f>
        <v>1</v>
      </c>
      <c r="E26" s="1">
        <v>0</v>
      </c>
      <c r="F26" s="1">
        <v>2</v>
      </c>
      <c r="G26" s="1">
        <v>0</v>
      </c>
      <c r="H26" s="1">
        <v>1</v>
      </c>
      <c r="I26" s="1">
        <v>-1</v>
      </c>
      <c r="K26" s="1" cm="1">
        <f t="array" ref="K26:P26">J14:O14-D26:I26</f>
        <v>-1</v>
      </c>
      <c r="L26" s="1">
        <v>0</v>
      </c>
      <c r="M26" s="1">
        <v>-2</v>
      </c>
      <c r="N26" s="1">
        <v>0</v>
      </c>
      <c r="O26" s="1">
        <v>-1</v>
      </c>
      <c r="P26" s="1">
        <v>1</v>
      </c>
    </row>
    <row r="27" spans="2:24" x14ac:dyDescent="0.35">
      <c r="K27" s="3">
        <v>1</v>
      </c>
      <c r="L27" s="3">
        <v>2</v>
      </c>
      <c r="M27" s="3">
        <v>3</v>
      </c>
      <c r="N27" s="3">
        <v>4</v>
      </c>
      <c r="O27" s="3">
        <v>5</v>
      </c>
      <c r="P27" s="3">
        <v>9</v>
      </c>
    </row>
    <row r="28" spans="2:24" x14ac:dyDescent="0.35">
      <c r="B28" s="10" t="s">
        <v>10</v>
      </c>
      <c r="C28" s="10"/>
      <c r="D28" s="10"/>
      <c r="E28" s="10"/>
      <c r="F28" s="10"/>
      <c r="G28" s="10"/>
      <c r="H28" s="10"/>
      <c r="I28" s="6"/>
      <c r="J28" s="10" t="s">
        <v>11</v>
      </c>
      <c r="K28" s="10"/>
      <c r="L28" s="10"/>
      <c r="M28" s="10"/>
      <c r="N28" s="10"/>
      <c r="O28" s="10"/>
      <c r="P28" s="10"/>
      <c r="Q28" s="10"/>
      <c r="R28" s="10"/>
      <c r="S28" s="10"/>
    </row>
    <row r="30" spans="2:24" x14ac:dyDescent="0.35">
      <c r="B30" s="3" t="s">
        <v>12</v>
      </c>
      <c r="C30" s="7" t="s">
        <v>19</v>
      </c>
      <c r="F30" s="1" cm="1">
        <f t="array" ref="F30:F34">MMULT(-_xlfn.ANCHORARRAY(R14),_xlfn.ANCHORARRAY(C32))</f>
        <v>-15</v>
      </c>
      <c r="K30" s="1" cm="1">
        <f t="array" ref="K30:K34">_xlfn.ANCHORARRAY(X12)</f>
        <v>105</v>
      </c>
      <c r="O30" s="4" cm="1">
        <f t="array" ref="O30:O40">IF(F30:F40&lt;0,-K30:K40/F30:F40,"")</f>
        <v>7</v>
      </c>
      <c r="P30" s="3">
        <v>6</v>
      </c>
      <c r="S30" s="1" cm="1">
        <f t="array" ref="S30:S40">K30:K40+(P39*F30:F40)</f>
        <v>0</v>
      </c>
    </row>
    <row r="31" spans="2:24" x14ac:dyDescent="0.35">
      <c r="F31" s="1">
        <v>-5</v>
      </c>
      <c r="K31" s="1">
        <v>765</v>
      </c>
      <c r="O31" s="4">
        <v>153</v>
      </c>
      <c r="P31" s="3">
        <v>7</v>
      </c>
      <c r="S31" s="1">
        <v>730</v>
      </c>
    </row>
    <row r="32" spans="2:24" x14ac:dyDescent="0.35">
      <c r="C32" s="1" cm="1">
        <f t="array" ref="C32:C36">E4:E8</f>
        <v>15</v>
      </c>
      <c r="F32" s="1">
        <v>0</v>
      </c>
      <c r="K32" s="1">
        <v>220</v>
      </c>
      <c r="O32" s="4" t="str">
        <v/>
      </c>
      <c r="P32" s="3">
        <v>8</v>
      </c>
      <c r="S32" s="1">
        <v>220</v>
      </c>
    </row>
    <row r="33" spans="1:26" x14ac:dyDescent="0.35">
      <c r="C33" s="1">
        <v>5</v>
      </c>
      <c r="F33" s="1">
        <v>-2</v>
      </c>
      <c r="K33" s="1">
        <v>120</v>
      </c>
      <c r="O33" s="4">
        <v>60</v>
      </c>
      <c r="P33" s="3">
        <v>11</v>
      </c>
      <c r="S33" s="1">
        <v>106</v>
      </c>
    </row>
    <row r="34" spans="1:26" x14ac:dyDescent="0.35">
      <c r="C34" s="1">
        <v>0</v>
      </c>
      <c r="F34" s="1">
        <v>0</v>
      </c>
      <c r="K34" s="1">
        <v>225</v>
      </c>
      <c r="O34" s="4" t="str">
        <v/>
      </c>
      <c r="P34" s="3">
        <v>10</v>
      </c>
      <c r="S34" s="1">
        <v>225</v>
      </c>
    </row>
    <row r="35" spans="1:26" x14ac:dyDescent="0.35">
      <c r="C35" s="1">
        <v>-2</v>
      </c>
      <c r="E35" s="3">
        <v>1</v>
      </c>
      <c r="F35" s="8">
        <v>0</v>
      </c>
      <c r="K35" s="8">
        <v>0</v>
      </c>
      <c r="L35" s="3">
        <v>1</v>
      </c>
      <c r="O35" s="3" t="str">
        <v/>
      </c>
      <c r="S35" s="8">
        <v>0</v>
      </c>
    </row>
    <row r="36" spans="1:26" x14ac:dyDescent="0.35">
      <c r="C36" s="1">
        <v>0</v>
      </c>
      <c r="E36" s="3">
        <v>2</v>
      </c>
      <c r="F36" s="8">
        <v>0</v>
      </c>
      <c r="K36" s="8">
        <v>0</v>
      </c>
      <c r="L36" s="3">
        <v>2</v>
      </c>
      <c r="O36" s="3" t="str">
        <v/>
      </c>
      <c r="S36" s="8">
        <v>0</v>
      </c>
    </row>
    <row r="37" spans="1:26" x14ac:dyDescent="0.35">
      <c r="E37" s="3">
        <v>3</v>
      </c>
      <c r="F37" s="8">
        <v>1</v>
      </c>
      <c r="K37" s="8">
        <v>0</v>
      </c>
      <c r="L37" s="3">
        <v>3</v>
      </c>
      <c r="O37" s="3" t="str">
        <v/>
      </c>
      <c r="S37" s="8">
        <v>7</v>
      </c>
    </row>
    <row r="38" spans="1:26" x14ac:dyDescent="0.35">
      <c r="E38" s="3">
        <v>4</v>
      </c>
      <c r="F38" s="8">
        <v>0</v>
      </c>
      <c r="K38" s="8">
        <v>0</v>
      </c>
      <c r="L38" s="3">
        <v>4</v>
      </c>
      <c r="O38" s="3" t="str">
        <v/>
      </c>
      <c r="S38" s="8">
        <v>0</v>
      </c>
    </row>
    <row r="39" spans="1:26" x14ac:dyDescent="0.35">
      <c r="E39" s="3">
        <v>5</v>
      </c>
      <c r="F39" s="8">
        <v>0</v>
      </c>
      <c r="K39" s="8">
        <v>0</v>
      </c>
      <c r="L39" s="3">
        <v>5</v>
      </c>
      <c r="O39" s="4" t="str">
        <v/>
      </c>
      <c r="P39" s="7">
        <f>MIN(O30:O34)</f>
        <v>7</v>
      </c>
      <c r="S39" s="8">
        <v>0</v>
      </c>
      <c r="U39" s="9" t="s">
        <v>13</v>
      </c>
      <c r="V39" s="9"/>
      <c r="W39" s="7" t="s">
        <v>19</v>
      </c>
      <c r="X39" s="9" t="s">
        <v>14</v>
      </c>
      <c r="Y39" s="9"/>
      <c r="Z39" s="7" t="s">
        <v>15</v>
      </c>
    </row>
    <row r="40" spans="1:26" x14ac:dyDescent="0.35">
      <c r="E40" s="3">
        <v>9</v>
      </c>
      <c r="F40" s="8">
        <v>0</v>
      </c>
      <c r="K40" s="8">
        <v>0</v>
      </c>
      <c r="L40" s="3">
        <v>9</v>
      </c>
      <c r="O40" s="3" t="str">
        <v/>
      </c>
      <c r="S40" s="8">
        <v>0</v>
      </c>
    </row>
    <row r="42" spans="1:26" x14ac:dyDescent="0.35">
      <c r="A42" s="11" t="s">
        <v>21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5" spans="1:26" x14ac:dyDescent="0.3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7" spans="1:26" x14ac:dyDescent="0.35">
      <c r="C47" s="1">
        <v>3</v>
      </c>
      <c r="D47" s="1">
        <v>7</v>
      </c>
      <c r="E47" s="1">
        <v>8</v>
      </c>
      <c r="F47" s="1">
        <v>11</v>
      </c>
      <c r="G47" s="1">
        <v>10</v>
      </c>
      <c r="J47" s="1">
        <v>1</v>
      </c>
      <c r="K47" s="1">
        <v>2</v>
      </c>
      <c r="L47" s="1">
        <v>6</v>
      </c>
      <c r="M47" s="1">
        <v>4</v>
      </c>
      <c r="N47" s="1">
        <v>5</v>
      </c>
      <c r="O47" s="1">
        <v>9</v>
      </c>
      <c r="X47" s="1" cm="1">
        <f t="array" ref="X47:X51">MMULT(_xlfn.ANCHORARRAY(R49),O4:O8)</f>
        <v>7</v>
      </c>
    </row>
    <row r="48" spans="1:26" x14ac:dyDescent="0.35">
      <c r="X48" s="1">
        <v>730</v>
      </c>
    </row>
    <row r="49" spans="2:24" x14ac:dyDescent="0.35">
      <c r="C49" s="4">
        <v>0</v>
      </c>
      <c r="D49" s="4">
        <v>0</v>
      </c>
      <c r="E49" s="4">
        <v>0</v>
      </c>
      <c r="F49" s="4">
        <v>1</v>
      </c>
      <c r="G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R49" s="15" cm="1">
        <f t="array" ref="R49:V53">MINVERSE(C51:G55)</f>
        <v>6.6666666666666666E-2</v>
      </c>
      <c r="S49" s="15">
        <v>0</v>
      </c>
      <c r="T49" s="15">
        <v>0</v>
      </c>
      <c r="U49" s="15">
        <v>0</v>
      </c>
      <c r="V49" s="15">
        <v>0</v>
      </c>
      <c r="X49" s="1">
        <v>220</v>
      </c>
    </row>
    <row r="50" spans="2:24" x14ac:dyDescent="0.35">
      <c r="R50" s="15">
        <v>-0.33333333333333331</v>
      </c>
      <c r="S50" s="15">
        <v>1</v>
      </c>
      <c r="T50" s="15">
        <v>0</v>
      </c>
      <c r="U50" s="15">
        <v>0</v>
      </c>
      <c r="V50" s="15">
        <v>0</v>
      </c>
      <c r="X50" s="1">
        <v>106</v>
      </c>
    </row>
    <row r="51" spans="2:24" x14ac:dyDescent="0.35">
      <c r="C51" s="4" cm="1">
        <f t="array" ref="C51:C55">E4:E8</f>
        <v>15</v>
      </c>
      <c r="D51" s="4" cm="1">
        <f t="array" ref="D51:G55">D16:G20</f>
        <v>0</v>
      </c>
      <c r="E51" s="4">
        <v>0</v>
      </c>
      <c r="F51" s="4">
        <v>0</v>
      </c>
      <c r="G51" s="4">
        <v>0</v>
      </c>
      <c r="H51" s="5"/>
      <c r="J51" s="4" cm="1">
        <f t="array" ref="J51:K55">J16:K20</f>
        <v>7</v>
      </c>
      <c r="K51" s="4">
        <v>0</v>
      </c>
      <c r="L51" s="4" cm="1">
        <f t="array" ref="L51:L55">C16:C20</f>
        <v>1</v>
      </c>
      <c r="M51" s="4" cm="1">
        <f t="array" ref="M51:N55">M16:N20</f>
        <v>0</v>
      </c>
      <c r="N51" s="4">
        <v>0</v>
      </c>
      <c r="O51" s="4" cm="1">
        <f t="array" ref="O51:O55">_xlfn.ANCHORARRAY(O16)</f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X51" s="1">
        <v>225</v>
      </c>
    </row>
    <row r="52" spans="2:24" x14ac:dyDescent="0.35">
      <c r="C52" s="4">
        <v>5</v>
      </c>
      <c r="D52" s="4">
        <v>1</v>
      </c>
      <c r="E52" s="4">
        <v>0</v>
      </c>
      <c r="F52" s="4">
        <v>0</v>
      </c>
      <c r="G52" s="4">
        <v>0</v>
      </c>
      <c r="H52" s="5"/>
      <c r="J52" s="4">
        <v>0</v>
      </c>
      <c r="K52" s="4">
        <v>2</v>
      </c>
      <c r="L52" s="4">
        <v>0</v>
      </c>
      <c r="M52" s="4">
        <v>3</v>
      </c>
      <c r="N52" s="4">
        <v>0</v>
      </c>
      <c r="O52" s="4">
        <v>0</v>
      </c>
      <c r="R52" s="15">
        <v>-0.13333333333333333</v>
      </c>
      <c r="S52" s="15">
        <v>0</v>
      </c>
      <c r="T52" s="15">
        <v>0</v>
      </c>
      <c r="U52" s="15">
        <v>-1</v>
      </c>
      <c r="V52" s="15">
        <v>0</v>
      </c>
    </row>
    <row r="53" spans="2:24" x14ac:dyDescent="0.35"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5"/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R53" s="15">
        <v>0</v>
      </c>
      <c r="S53" s="15">
        <v>0</v>
      </c>
      <c r="T53" s="15">
        <v>0</v>
      </c>
      <c r="U53" s="15">
        <v>0</v>
      </c>
      <c r="V53" s="15">
        <v>1</v>
      </c>
    </row>
    <row r="54" spans="2:24" x14ac:dyDescent="0.35">
      <c r="C54" s="4">
        <v>-2</v>
      </c>
      <c r="D54" s="4">
        <v>0</v>
      </c>
      <c r="E54" s="4">
        <v>0</v>
      </c>
      <c r="F54" s="4">
        <v>-1</v>
      </c>
      <c r="G54" s="4">
        <v>0</v>
      </c>
      <c r="H54" s="5"/>
      <c r="J54" s="4">
        <v>-1</v>
      </c>
      <c r="K54" s="4">
        <v>0</v>
      </c>
      <c r="L54" s="4">
        <v>0</v>
      </c>
      <c r="M54" s="4">
        <v>0</v>
      </c>
      <c r="N54" s="4">
        <v>-1</v>
      </c>
      <c r="O54" s="4">
        <v>1</v>
      </c>
      <c r="R54" s="14"/>
      <c r="S54" s="14"/>
      <c r="T54" s="14"/>
      <c r="U54" s="14"/>
      <c r="V54" s="14"/>
      <c r="X54" s="1" cm="1">
        <f t="array" ref="X54">MMULT(C49:G49,_xlfn.ANCHORARRAY(X47))</f>
        <v>106</v>
      </c>
    </row>
    <row r="55" spans="2:24" x14ac:dyDescent="0.35"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5"/>
      <c r="J55" s="4">
        <v>0</v>
      </c>
      <c r="K55" s="4">
        <v>0</v>
      </c>
      <c r="L55" s="4">
        <v>0</v>
      </c>
      <c r="M55" s="4">
        <v>3</v>
      </c>
      <c r="N55" s="4">
        <v>1</v>
      </c>
      <c r="O55" s="4">
        <v>0</v>
      </c>
    </row>
    <row r="57" spans="2:24" x14ac:dyDescent="0.35">
      <c r="B57" s="10" t="s">
        <v>9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9" spans="2:24" x14ac:dyDescent="0.35">
      <c r="D59" s="1" cm="1">
        <f t="array" ref="D59:H59">MMULT(C49:G49,_xlfn.ANCHORARRAY(R49))</f>
        <v>-0.13333333333333333</v>
      </c>
      <c r="E59" s="1">
        <v>0</v>
      </c>
      <c r="F59" s="1">
        <v>0</v>
      </c>
      <c r="G59" s="1">
        <v>-1</v>
      </c>
      <c r="H59" s="1">
        <v>0</v>
      </c>
    </row>
    <row r="61" spans="2:24" x14ac:dyDescent="0.35">
      <c r="D61" s="1" cm="1">
        <f t="array" ref="D61:I61">MMULT(_xlfn.ANCHORARRAY(D59),J51:O55)</f>
        <v>6.6666666666666652E-2</v>
      </c>
      <c r="E61" s="1">
        <v>0</v>
      </c>
      <c r="F61" s="1">
        <v>-0.13333333333333333</v>
      </c>
      <c r="G61" s="1">
        <v>0</v>
      </c>
      <c r="H61" s="1">
        <v>1</v>
      </c>
      <c r="I61" s="1">
        <v>-1</v>
      </c>
      <c r="K61" s="1" cm="1">
        <f t="array" ref="K61:P61">J49:O49-_xlfn.ANCHORARRAY(D61)</f>
        <v>-6.6666666666666652E-2</v>
      </c>
      <c r="L61" s="1">
        <v>0</v>
      </c>
      <c r="M61" s="1">
        <v>0.13333333333333333</v>
      </c>
      <c r="N61" s="1">
        <v>0</v>
      </c>
      <c r="O61" s="1">
        <v>-1</v>
      </c>
      <c r="P61" s="1">
        <v>1</v>
      </c>
    </row>
    <row r="62" spans="2:24" x14ac:dyDescent="0.35">
      <c r="K62" s="3" cm="1">
        <f t="array" ref="K62:P62">J47:O47</f>
        <v>1</v>
      </c>
      <c r="L62" s="3">
        <v>2</v>
      </c>
      <c r="M62" s="3">
        <v>6</v>
      </c>
      <c r="N62" s="3">
        <v>4</v>
      </c>
      <c r="O62" s="3">
        <v>5</v>
      </c>
      <c r="P62" s="3">
        <v>9</v>
      </c>
    </row>
    <row r="63" spans="2:24" x14ac:dyDescent="0.35">
      <c r="B63" s="10" t="s">
        <v>10</v>
      </c>
      <c r="C63" s="10"/>
      <c r="D63" s="10"/>
      <c r="E63" s="10"/>
      <c r="F63" s="10"/>
      <c r="G63" s="10"/>
      <c r="H63" s="10"/>
      <c r="I63" s="6"/>
      <c r="J63" s="10" t="s">
        <v>11</v>
      </c>
      <c r="K63" s="10"/>
      <c r="L63" s="10"/>
      <c r="M63" s="10"/>
      <c r="N63" s="10"/>
      <c r="O63" s="10"/>
      <c r="P63" s="10"/>
      <c r="Q63" s="10"/>
      <c r="R63" s="10"/>
      <c r="S63" s="10"/>
    </row>
    <row r="65" spans="1:26" x14ac:dyDescent="0.35">
      <c r="B65" s="3" t="s">
        <v>12</v>
      </c>
      <c r="C65" s="7" t="s">
        <v>23</v>
      </c>
      <c r="F65" s="1" cm="1">
        <f t="array" ref="F65:F69">MMULT(-_xlfn.ANCHORARRAY(R49),_xlfn.ANCHORARRAY(C67))</f>
        <v>0</v>
      </c>
      <c r="K65" s="1" cm="1">
        <f t="array" ref="K65:K69">_xlfn.ANCHORARRAY(X47)</f>
        <v>7</v>
      </c>
      <c r="L65" s="3" cm="1">
        <f t="array" ref="L65:L69">TRANSPOSE(C47:G47)</f>
        <v>3</v>
      </c>
      <c r="O65" s="4" t="str" cm="1">
        <f t="array" ref="O65:O75">IF(F65:F75&lt;0,-K65:K75/F65:F75,"")</f>
        <v/>
      </c>
      <c r="P65" s="3" cm="1">
        <f t="array" ref="P65:P69">TRANSPOSE(C47:G47)</f>
        <v>3</v>
      </c>
      <c r="S65" s="1" cm="1">
        <f t="array" ref="S65:S75">+K65:K75+P74*F65:F75</f>
        <v>7</v>
      </c>
    </row>
    <row r="66" spans="1:26" x14ac:dyDescent="0.35">
      <c r="F66" s="1">
        <v>0</v>
      </c>
      <c r="K66" s="1">
        <v>730</v>
      </c>
      <c r="L66" s="3">
        <v>7</v>
      </c>
      <c r="O66" s="4" t="str">
        <v/>
      </c>
      <c r="P66" s="3">
        <v>7</v>
      </c>
      <c r="S66" s="1">
        <v>730</v>
      </c>
    </row>
    <row r="67" spans="1:26" x14ac:dyDescent="0.35">
      <c r="C67" s="1" cm="1">
        <f t="array" ref="C67:C71">N51:N55</f>
        <v>0</v>
      </c>
      <c r="F67" s="1">
        <v>0</v>
      </c>
      <c r="K67" s="1">
        <v>220</v>
      </c>
      <c r="L67" s="3">
        <v>8</v>
      </c>
      <c r="O67" s="4" t="str">
        <v/>
      </c>
      <c r="P67" s="3">
        <v>8</v>
      </c>
      <c r="S67" s="1">
        <v>220</v>
      </c>
    </row>
    <row r="68" spans="1:26" x14ac:dyDescent="0.35">
      <c r="C68" s="1">
        <v>0</v>
      </c>
      <c r="F68" s="1">
        <v>-1</v>
      </c>
      <c r="K68" s="1">
        <v>106</v>
      </c>
      <c r="L68" s="3">
        <v>11</v>
      </c>
      <c r="O68" s="4">
        <v>106</v>
      </c>
      <c r="P68" s="3">
        <v>11</v>
      </c>
      <c r="S68" s="1">
        <v>0</v>
      </c>
    </row>
    <row r="69" spans="1:26" x14ac:dyDescent="0.35">
      <c r="C69" s="1">
        <v>0</v>
      </c>
      <c r="F69" s="1">
        <v>-1</v>
      </c>
      <c r="K69" s="1">
        <v>225</v>
      </c>
      <c r="L69" s="3">
        <v>10</v>
      </c>
      <c r="O69" s="4">
        <v>225</v>
      </c>
      <c r="P69" s="3">
        <v>10</v>
      </c>
      <c r="S69" s="1">
        <v>119</v>
      </c>
    </row>
    <row r="70" spans="1:26" x14ac:dyDescent="0.35">
      <c r="C70" s="1">
        <v>-1</v>
      </c>
      <c r="E70" s="3">
        <v>1</v>
      </c>
      <c r="F70" s="8">
        <v>0</v>
      </c>
      <c r="K70" s="8">
        <v>0</v>
      </c>
      <c r="L70" s="3" cm="1">
        <f t="array" ref="L70:L75">TRANSPOSE(J47:O47)</f>
        <v>1</v>
      </c>
      <c r="O70" s="3" t="str">
        <v/>
      </c>
      <c r="S70" s="8">
        <v>0</v>
      </c>
    </row>
    <row r="71" spans="1:26" x14ac:dyDescent="0.35">
      <c r="C71" s="1">
        <v>1</v>
      </c>
      <c r="E71" s="3">
        <v>2</v>
      </c>
      <c r="F71" s="8">
        <v>0</v>
      </c>
      <c r="K71" s="8">
        <v>0</v>
      </c>
      <c r="L71" s="3">
        <v>2</v>
      </c>
      <c r="O71" s="3" t="str">
        <v/>
      </c>
      <c r="S71" s="8">
        <v>0</v>
      </c>
    </row>
    <row r="72" spans="1:26" x14ac:dyDescent="0.35">
      <c r="E72" s="3">
        <v>3</v>
      </c>
      <c r="F72" s="8">
        <v>0</v>
      </c>
      <c r="K72" s="8">
        <v>0</v>
      </c>
      <c r="L72" s="3">
        <v>6</v>
      </c>
      <c r="O72" s="3" t="str">
        <v/>
      </c>
      <c r="S72" s="8">
        <v>0</v>
      </c>
    </row>
    <row r="73" spans="1:26" x14ac:dyDescent="0.35">
      <c r="E73" s="3">
        <v>4</v>
      </c>
      <c r="F73" s="8">
        <v>0</v>
      </c>
      <c r="K73" s="8">
        <v>0</v>
      </c>
      <c r="L73" s="3">
        <v>4</v>
      </c>
      <c r="O73" s="3" t="str">
        <v/>
      </c>
      <c r="S73" s="8">
        <v>0</v>
      </c>
    </row>
    <row r="74" spans="1:26" x14ac:dyDescent="0.35">
      <c r="E74" s="3">
        <v>5</v>
      </c>
      <c r="F74" s="8">
        <v>1</v>
      </c>
      <c r="K74" s="8">
        <v>0</v>
      </c>
      <c r="L74" s="3">
        <v>5</v>
      </c>
      <c r="O74" s="4" t="str">
        <v/>
      </c>
      <c r="P74" s="7">
        <v>106</v>
      </c>
      <c r="S74" s="8">
        <v>106</v>
      </c>
      <c r="U74" s="9" t="s">
        <v>13</v>
      </c>
      <c r="V74" s="9"/>
      <c r="W74" s="7" t="s">
        <v>23</v>
      </c>
      <c r="X74" s="9" t="s">
        <v>14</v>
      </c>
      <c r="Y74" s="9"/>
      <c r="Z74" s="7" t="s">
        <v>24</v>
      </c>
    </row>
    <row r="75" spans="1:26" x14ac:dyDescent="0.35">
      <c r="E75" s="3">
        <v>9</v>
      </c>
      <c r="F75" s="8">
        <v>0</v>
      </c>
      <c r="K75" s="8">
        <v>0</v>
      </c>
      <c r="L75" s="3">
        <v>9</v>
      </c>
      <c r="O75" s="3" t="str">
        <v/>
      </c>
      <c r="S75" s="8">
        <v>0</v>
      </c>
    </row>
    <row r="77" spans="1:26" x14ac:dyDescent="0.35">
      <c r="A77" s="11" t="s">
        <v>22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6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 x14ac:dyDescent="0.35">
      <c r="B79" s="1">
        <v>3</v>
      </c>
      <c r="C79" s="1">
        <v>7</v>
      </c>
      <c r="D79" s="1">
        <v>8</v>
      </c>
      <c r="E79" s="1">
        <v>5</v>
      </c>
      <c r="F79" s="1">
        <v>10</v>
      </c>
      <c r="I79" s="1">
        <v>1</v>
      </c>
      <c r="J79" s="1">
        <v>2</v>
      </c>
      <c r="K79" s="1">
        <v>6</v>
      </c>
      <c r="L79" s="1">
        <v>4</v>
      </c>
      <c r="M79" s="1">
        <v>11</v>
      </c>
      <c r="N79" s="1">
        <v>9</v>
      </c>
      <c r="W79" s="1" cm="1">
        <f t="array" ref="W79:W83">MMULT(_xlfn.ANCHORARRAY(Q81),O4:O8)</f>
        <v>7</v>
      </c>
    </row>
    <row r="80" spans="1:26" x14ac:dyDescent="0.35">
      <c r="W80" s="1">
        <v>730</v>
      </c>
    </row>
    <row r="81" spans="1:57" x14ac:dyDescent="0.35">
      <c r="B81" s="4">
        <v>0</v>
      </c>
      <c r="C81" s="4">
        <v>0</v>
      </c>
      <c r="D81" s="4">
        <v>0</v>
      </c>
      <c r="E81" s="4">
        <v>0</v>
      </c>
      <c r="F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Q81" s="1" cm="1">
        <f t="array" ref="Q81:U85">MINVERSE(B83:F87)</f>
        <v>6.6666666666666666E-2</v>
      </c>
      <c r="R81" s="1">
        <v>0</v>
      </c>
      <c r="S81" s="1">
        <v>0</v>
      </c>
      <c r="T81" s="1">
        <v>0</v>
      </c>
      <c r="U81" s="1">
        <v>0</v>
      </c>
      <c r="W81" s="1">
        <v>220</v>
      </c>
    </row>
    <row r="82" spans="1:57" x14ac:dyDescent="0.35">
      <c r="Q82" s="1">
        <v>-0.33333333333333331</v>
      </c>
      <c r="R82" s="1">
        <v>1</v>
      </c>
      <c r="S82" s="1">
        <v>0</v>
      </c>
      <c r="T82" s="1">
        <v>0</v>
      </c>
      <c r="U82" s="1">
        <v>0</v>
      </c>
      <c r="W82" s="1">
        <v>106</v>
      </c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35">
      <c r="B83" s="4" cm="1">
        <f t="array" ref="B83:B87">_xlfn.ANCHORARRAY(C51)</f>
        <v>15</v>
      </c>
      <c r="C83" s="4" cm="1">
        <f t="array" ref="C83:C87">D51:D55</f>
        <v>0</v>
      </c>
      <c r="D83" s="4" cm="1">
        <f t="array" ref="D83:D87">E51:E55</f>
        <v>0</v>
      </c>
      <c r="E83" s="4" cm="1">
        <f t="array" ref="E83:E87">N51:N55</f>
        <v>0</v>
      </c>
      <c r="F83" s="4" cm="1">
        <f t="array" ref="F83:F87">G51:G55</f>
        <v>0</v>
      </c>
      <c r="G83" s="5"/>
      <c r="I83" s="4" cm="1">
        <f t="array" ref="I83:L87">J51:M55</f>
        <v>7</v>
      </c>
      <c r="J83" s="4">
        <v>0</v>
      </c>
      <c r="K83" s="4">
        <v>1</v>
      </c>
      <c r="L83" s="4">
        <v>0</v>
      </c>
      <c r="M83" s="4" cm="1">
        <f t="array" ref="M83:M87">F51:F55</f>
        <v>0</v>
      </c>
      <c r="N83" s="4" cm="1">
        <f t="array" ref="N83:N87">_xlfn.ANCHORARRAY(O51)</f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W83" s="1">
        <v>119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2"/>
    </row>
    <row r="84" spans="1:57" x14ac:dyDescent="0.35">
      <c r="B84" s="4">
        <v>5</v>
      </c>
      <c r="C84" s="4">
        <v>1</v>
      </c>
      <c r="D84" s="4">
        <v>0</v>
      </c>
      <c r="E84" s="4">
        <v>0</v>
      </c>
      <c r="F84" s="4">
        <v>0</v>
      </c>
      <c r="G84" s="5"/>
      <c r="I84" s="4">
        <v>0</v>
      </c>
      <c r="J84" s="4">
        <v>2</v>
      </c>
      <c r="K84" s="4">
        <v>0</v>
      </c>
      <c r="L84" s="4">
        <v>3</v>
      </c>
      <c r="M84" s="4">
        <v>0</v>
      </c>
      <c r="N84" s="4">
        <v>0</v>
      </c>
      <c r="Q84" s="1">
        <v>-0.13333333333333333</v>
      </c>
      <c r="R84" s="1">
        <v>0</v>
      </c>
      <c r="S84" s="1">
        <v>0</v>
      </c>
      <c r="T84" s="1">
        <v>-1</v>
      </c>
      <c r="U84" s="1">
        <v>0</v>
      </c>
    </row>
    <row r="85" spans="1:57" x14ac:dyDescent="0.35"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5"/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Q85" s="1">
        <v>0.13333333333333333</v>
      </c>
      <c r="R85" s="1">
        <v>0</v>
      </c>
      <c r="S85" s="1">
        <v>0</v>
      </c>
      <c r="T85" s="1">
        <v>1</v>
      </c>
      <c r="U85" s="1">
        <v>1</v>
      </c>
    </row>
    <row r="86" spans="1:57" x14ac:dyDescent="0.35">
      <c r="B86" s="4">
        <v>-2</v>
      </c>
      <c r="C86" s="4">
        <v>0</v>
      </c>
      <c r="D86" s="4">
        <v>0</v>
      </c>
      <c r="E86" s="4">
        <v>-1</v>
      </c>
      <c r="F86" s="4">
        <v>0</v>
      </c>
      <c r="G86" s="5"/>
      <c r="I86" s="4">
        <v>-1</v>
      </c>
      <c r="J86" s="4">
        <v>0</v>
      </c>
      <c r="K86" s="4">
        <v>0</v>
      </c>
      <c r="L86" s="4">
        <v>0</v>
      </c>
      <c r="M86" s="4">
        <v>-1</v>
      </c>
      <c r="N86" s="4">
        <v>1</v>
      </c>
      <c r="W86" s="1" cm="1">
        <f t="array" ref="W86">MMULT(B81:F81,_xlfn.ANCHORARRAY(W79))</f>
        <v>0</v>
      </c>
    </row>
    <row r="87" spans="1:57" x14ac:dyDescent="0.35">
      <c r="B87" s="4">
        <v>0</v>
      </c>
      <c r="C87" s="4">
        <v>0</v>
      </c>
      <c r="D87" s="4">
        <v>0</v>
      </c>
      <c r="E87" s="4">
        <v>1</v>
      </c>
      <c r="F87" s="4">
        <v>1</v>
      </c>
      <c r="G87" s="5"/>
      <c r="I87" s="4">
        <v>0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</row>
    <row r="89" spans="1:57" x14ac:dyDescent="0.35">
      <c r="A89" s="10" t="s">
        <v>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1" spans="1:57" x14ac:dyDescent="0.35">
      <c r="C91" s="1" cm="1">
        <f t="array" ref="C91:G91">MMULT(B81:F81,_xlfn.ANCHORARRAY(Q81))</f>
        <v>0</v>
      </c>
      <c r="D91" s="1">
        <v>0</v>
      </c>
      <c r="E91" s="1">
        <v>0</v>
      </c>
      <c r="F91" s="1">
        <v>0</v>
      </c>
      <c r="G91" s="1">
        <v>0</v>
      </c>
    </row>
    <row r="93" spans="1:57" x14ac:dyDescent="0.35">
      <c r="C93" s="1" cm="1">
        <f t="array" ref="C93:H93">MMULT(_xlfn.ANCHORARRAY(C91),I83:N87)</f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J93" s="1" cm="1">
        <f t="array" ref="J93:O93">I81:N81-_xlfn.ANCHORARRAY(C93)</f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</row>
    <row r="94" spans="1:57" x14ac:dyDescent="0.35">
      <c r="J94" s="3" cm="1">
        <f t="array" ref="J94:O94">I79:N79</f>
        <v>1</v>
      </c>
      <c r="K94" s="3">
        <v>2</v>
      </c>
      <c r="L94" s="3">
        <v>6</v>
      </c>
      <c r="M94" s="3">
        <v>4</v>
      </c>
      <c r="N94" s="3">
        <v>11</v>
      </c>
      <c r="O94" s="3">
        <v>9</v>
      </c>
    </row>
    <row r="95" spans="1:57" x14ac:dyDescent="0.35">
      <c r="A95" s="10" t="s">
        <v>10</v>
      </c>
      <c r="B95" s="10"/>
      <c r="C95" s="10"/>
      <c r="D95" s="10"/>
      <c r="E95" s="10"/>
      <c r="F95" s="10"/>
      <c r="G95" s="10"/>
      <c r="H95" s="6"/>
      <c r="I95" s="10" t="s">
        <v>11</v>
      </c>
      <c r="J95" s="10"/>
      <c r="K95" s="10"/>
      <c r="L95" s="10"/>
      <c r="M95" s="10"/>
      <c r="N95" s="10"/>
      <c r="O95" s="10"/>
      <c r="P95" s="10"/>
      <c r="Q95" s="10"/>
      <c r="R95" s="10"/>
    </row>
    <row r="97" spans="1:25" x14ac:dyDescent="0.35">
      <c r="A97" s="3" t="s">
        <v>12</v>
      </c>
      <c r="B97" s="7"/>
      <c r="E97" s="1"/>
      <c r="J97" s="1"/>
      <c r="N97" s="4"/>
      <c r="R97" s="1"/>
    </row>
    <row r="98" spans="1:25" x14ac:dyDescent="0.35">
      <c r="E98" s="1"/>
      <c r="J98" s="1"/>
      <c r="N98" s="4"/>
      <c r="R98" s="1"/>
    </row>
    <row r="99" spans="1:25" x14ac:dyDescent="0.35">
      <c r="B99" s="1"/>
      <c r="E99" s="1"/>
      <c r="J99" s="1"/>
      <c r="N99" s="4"/>
      <c r="R99" s="1"/>
    </row>
    <row r="100" spans="1:25" x14ac:dyDescent="0.35">
      <c r="B100" s="1"/>
      <c r="E100" s="1"/>
      <c r="J100" s="1"/>
      <c r="N100" s="4"/>
      <c r="R100" s="1"/>
    </row>
    <row r="101" spans="1:25" x14ac:dyDescent="0.35">
      <c r="B101" s="1"/>
      <c r="E101" s="1"/>
      <c r="J101" s="1"/>
      <c r="N101" s="4"/>
      <c r="R101" s="1"/>
    </row>
    <row r="102" spans="1:25" x14ac:dyDescent="0.35">
      <c r="B102" s="1"/>
      <c r="D102" s="3">
        <v>1</v>
      </c>
      <c r="E102" s="8"/>
      <c r="J102" s="8"/>
      <c r="R102" s="8"/>
    </row>
    <row r="103" spans="1:25" x14ac:dyDescent="0.35">
      <c r="B103" s="1"/>
      <c r="D103" s="3">
        <v>2</v>
      </c>
      <c r="E103" s="8"/>
      <c r="J103" s="8"/>
      <c r="R103" s="8"/>
    </row>
    <row r="104" spans="1:25" x14ac:dyDescent="0.35">
      <c r="D104" s="3">
        <v>3</v>
      </c>
      <c r="E104" s="8"/>
      <c r="J104" s="8"/>
      <c r="R104" s="8"/>
    </row>
    <row r="105" spans="1:25" x14ac:dyDescent="0.35">
      <c r="D105" s="3">
        <v>4</v>
      </c>
      <c r="E105" s="8"/>
      <c r="J105" s="8"/>
      <c r="R105" s="8"/>
    </row>
    <row r="106" spans="1:25" x14ac:dyDescent="0.35">
      <c r="D106" s="3">
        <v>5</v>
      </c>
      <c r="E106" s="8"/>
      <c r="J106" s="8"/>
      <c r="N106" s="4"/>
      <c r="O106" s="7"/>
      <c r="R106" s="8"/>
      <c r="T106" s="9" t="s">
        <v>13</v>
      </c>
      <c r="U106" s="9"/>
      <c r="V106" s="7"/>
      <c r="W106" s="9" t="s">
        <v>14</v>
      </c>
      <c r="X106" s="9"/>
      <c r="Y106" s="7"/>
    </row>
    <row r="107" spans="1:25" x14ac:dyDescent="0.35">
      <c r="D107" s="3">
        <v>9</v>
      </c>
      <c r="E107" s="8"/>
      <c r="J107" s="8"/>
      <c r="R107" s="8"/>
    </row>
  </sheetData>
  <mergeCells count="21">
    <mergeCell ref="X39:Y39"/>
    <mergeCell ref="A42:U42"/>
    <mergeCell ref="A1:U1"/>
    <mergeCell ref="A10:U10"/>
    <mergeCell ref="B22:L22"/>
    <mergeCell ref="B28:H28"/>
    <mergeCell ref="J28:S28"/>
    <mergeCell ref="U39:V39"/>
    <mergeCell ref="T106:U106"/>
    <mergeCell ref="W106:X106"/>
    <mergeCell ref="A77:U77"/>
    <mergeCell ref="B57:L57"/>
    <mergeCell ref="B63:H63"/>
    <mergeCell ref="J63:S63"/>
    <mergeCell ref="U74:V74"/>
    <mergeCell ref="X74:Y74"/>
    <mergeCell ref="B45:L45"/>
    <mergeCell ref="AT83:BD83"/>
    <mergeCell ref="A89:K89"/>
    <mergeCell ref="A95:G95"/>
    <mergeCell ref="I95:R9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4D8-BD45-481F-8D9A-EB6CBAEFB915}">
  <dimension ref="A1:AE54"/>
  <sheetViews>
    <sheetView showGridLines="0" topLeftCell="A15" zoomScale="66" zoomScaleNormal="85" workbookViewId="0">
      <selection activeCell="N38" sqref="N38"/>
    </sheetView>
  </sheetViews>
  <sheetFormatPr baseColWidth="10" defaultColWidth="6.7265625" defaultRowHeight="14.5" x14ac:dyDescent="0.35"/>
  <sheetData>
    <row r="1" spans="1:3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2"/>
      <c r="N4" s="3"/>
      <c r="O4" s="1">
        <v>105</v>
      </c>
      <c r="P4" s="3"/>
      <c r="Q4" s="3"/>
      <c r="R4" s="1">
        <v>17</v>
      </c>
      <c r="S4" s="1">
        <v>30</v>
      </c>
      <c r="T4" s="17">
        <v>-4</v>
      </c>
      <c r="U4" s="1">
        <v>5</v>
      </c>
      <c r="V4" s="17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2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2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2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2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2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6</v>
      </c>
      <c r="D12" s="1">
        <v>7</v>
      </c>
      <c r="E12" s="1">
        <v>8</v>
      </c>
      <c r="F12" s="1">
        <v>10</v>
      </c>
      <c r="G12" s="1">
        <v>5</v>
      </c>
      <c r="H12" s="3"/>
      <c r="I12" s="3"/>
      <c r="J12" s="1">
        <v>1</v>
      </c>
      <c r="K12" s="1">
        <v>2</v>
      </c>
      <c r="L12" s="1">
        <v>3</v>
      </c>
      <c r="M12" s="1">
        <v>4</v>
      </c>
      <c r="N12" s="1">
        <v>9</v>
      </c>
      <c r="O12" s="12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2"/>
      <c r="P13" s="3"/>
      <c r="Q13" s="3"/>
      <c r="R13" s="3"/>
      <c r="S13" s="3"/>
      <c r="T13" s="3"/>
      <c r="U13" s="3"/>
      <c r="V13" s="3"/>
      <c r="W13" s="3"/>
      <c r="X13" s="1">
        <v>765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 cm="1">
        <f t="array" ref="C14:F14">W4:Z4</f>
        <v>0</v>
      </c>
      <c r="D14" s="4">
        <v>0</v>
      </c>
      <c r="E14" s="4">
        <v>0</v>
      </c>
      <c r="F14" s="4">
        <v>0</v>
      </c>
      <c r="G14" s="4">
        <f>V4</f>
        <v>-10</v>
      </c>
      <c r="H14" s="3"/>
      <c r="I14" s="3"/>
      <c r="J14" s="4" cm="1">
        <f t="array" ref="J14:M14">R4:U4</f>
        <v>17</v>
      </c>
      <c r="K14" s="4">
        <v>30</v>
      </c>
      <c r="L14" s="4">
        <v>-4</v>
      </c>
      <c r="M14" s="4">
        <v>5</v>
      </c>
      <c r="N14" s="4">
        <f>AA4</f>
        <v>0</v>
      </c>
      <c r="O14" s="12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2"/>
      <c r="P15" s="3"/>
      <c r="Q15" s="3"/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3"/>
      <c r="X15" s="1">
        <v>105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E20">H4:J8</f>
        <v>1</v>
      </c>
      <c r="D16" s="4">
        <v>0</v>
      </c>
      <c r="E16" s="4">
        <v>0</v>
      </c>
      <c r="F16" s="4" cm="1">
        <f t="array" ref="F16:F20">L4:L8</f>
        <v>0</v>
      </c>
      <c r="G16" s="4" cm="1">
        <f t="array" ref="G16:G20">G4:G8</f>
        <v>0</v>
      </c>
      <c r="H16" s="5"/>
      <c r="I16" s="3"/>
      <c r="J16" s="4" cm="1">
        <f t="array" ref="J16:M20">C4:F8</f>
        <v>7</v>
      </c>
      <c r="K16" s="4">
        <v>0</v>
      </c>
      <c r="L16" s="4">
        <v>15</v>
      </c>
      <c r="M16" s="4">
        <v>0</v>
      </c>
      <c r="N16" s="4" cm="1">
        <f t="array" ref="N16:N20">K4:K8</f>
        <v>0</v>
      </c>
      <c r="O16" s="12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5"/>
      <c r="I17" s="3"/>
      <c r="J17" s="4">
        <v>0</v>
      </c>
      <c r="K17" s="4">
        <v>2</v>
      </c>
      <c r="L17" s="4">
        <v>5</v>
      </c>
      <c r="M17" s="4">
        <v>3</v>
      </c>
      <c r="N17" s="4">
        <v>0</v>
      </c>
      <c r="O17" s="12"/>
      <c r="P17" s="3"/>
      <c r="Q17" s="3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12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12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-1200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0" t="s">
        <v>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0</v>
      </c>
      <c r="G24" s="1">
        <v>10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-10</v>
      </c>
      <c r="E26" s="1">
        <v>0</v>
      </c>
      <c r="F26" s="1">
        <v>-20</v>
      </c>
      <c r="G26" s="1">
        <v>0</v>
      </c>
      <c r="H26" s="1">
        <v>10</v>
      </c>
      <c r="I26" s="12"/>
      <c r="J26" s="12"/>
      <c r="K26" s="1" cm="1">
        <f t="array" ref="K26:O26">J14:N14-_xlfn.ANCHORARRAY(D26)</f>
        <v>27</v>
      </c>
      <c r="L26" s="1">
        <v>30</v>
      </c>
      <c r="M26" s="1">
        <v>16</v>
      </c>
      <c r="N26" s="1">
        <v>5</v>
      </c>
      <c r="O26" s="1">
        <v>-10</v>
      </c>
      <c r="P26" s="1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2</v>
      </c>
      <c r="M27" s="3">
        <v>3</v>
      </c>
      <c r="N27" s="3">
        <v>4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0" t="s">
        <v>10</v>
      </c>
      <c r="C28" s="10"/>
      <c r="D28" s="10"/>
      <c r="E28" s="10"/>
      <c r="F28" s="10"/>
      <c r="G28" s="10"/>
      <c r="H28" s="10"/>
      <c r="I28" s="6"/>
      <c r="J28" s="10" t="s">
        <v>11</v>
      </c>
      <c r="K28" s="10"/>
      <c r="L28" s="10"/>
      <c r="M28" s="10"/>
      <c r="N28" s="10"/>
      <c r="O28" s="10"/>
      <c r="P28" s="10"/>
      <c r="Q28" s="10"/>
      <c r="R28" s="10"/>
      <c r="S28" s="10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 t="s">
        <v>25</v>
      </c>
      <c r="D30" s="3"/>
      <c r="E30" s="3"/>
      <c r="F30" s="1" cm="1">
        <f t="array" ref="F30:F34">MMULT(-_xlfn.ANCHORARRAY(R14),_xlfn.ANCHORARRAY(C32))</f>
        <v>0</v>
      </c>
      <c r="G30" s="3"/>
      <c r="H30" s="3"/>
      <c r="I30" s="3"/>
      <c r="J30" s="3"/>
      <c r="K30" s="1" cm="1">
        <f t="array" ref="K30:K34">_xlfn.ANCHORARRAY(X12)</f>
        <v>105</v>
      </c>
      <c r="L30" s="3"/>
      <c r="M30" s="3"/>
      <c r="N30" s="3"/>
      <c r="O30" s="4" t="str" cm="1">
        <f t="array" ref="O30:O39">IF(F30:F39&lt;0,-K30:K39/F30:F39,"")</f>
        <v/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105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>
        <v>-2</v>
      </c>
      <c r="G31" s="3"/>
      <c r="H31" s="3"/>
      <c r="I31" s="3"/>
      <c r="J31" s="3"/>
      <c r="K31" s="1">
        <v>765</v>
      </c>
      <c r="L31" s="3"/>
      <c r="M31" s="3"/>
      <c r="N31" s="3"/>
      <c r="O31" s="4">
        <v>382.5</v>
      </c>
      <c r="P31" s="3">
        <v>7</v>
      </c>
      <c r="Q31" s="3"/>
      <c r="R31" s="3"/>
      <c r="S31" s="1">
        <v>325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 cm="1">
        <f t="array" ref="C32:C36">D4:D8</f>
        <v>0</v>
      </c>
      <c r="D32" s="3"/>
      <c r="E32" s="3"/>
      <c r="F32" s="1">
        <v>-1</v>
      </c>
      <c r="G32" s="3"/>
      <c r="H32" s="3"/>
      <c r="I32" s="3"/>
      <c r="J32" s="3"/>
      <c r="K32" s="1">
        <v>220</v>
      </c>
      <c r="L32" s="3"/>
      <c r="M32" s="3"/>
      <c r="N32" s="3"/>
      <c r="O32" s="4">
        <v>220</v>
      </c>
      <c r="P32" s="3">
        <v>8</v>
      </c>
      <c r="Q32" s="3"/>
      <c r="R32" s="3"/>
      <c r="S32" s="1">
        <v>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>
        <v>2</v>
      </c>
      <c r="D33" s="3"/>
      <c r="E33" s="3"/>
      <c r="F33" s="1">
        <v>0</v>
      </c>
      <c r="G33" s="3"/>
      <c r="H33" s="3"/>
      <c r="I33" s="3"/>
      <c r="J33" s="3"/>
      <c r="K33" s="1">
        <v>105</v>
      </c>
      <c r="L33" s="3"/>
      <c r="M33" s="3"/>
      <c r="N33" s="3"/>
      <c r="O33" s="4" t="str">
        <v/>
      </c>
      <c r="P33" s="3">
        <v>10</v>
      </c>
      <c r="Q33" s="3"/>
      <c r="R33" s="3"/>
      <c r="S33" s="1">
        <v>105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>
        <v>1</v>
      </c>
      <c r="D34" s="3"/>
      <c r="E34" s="3"/>
      <c r="F34" s="1">
        <v>0</v>
      </c>
      <c r="G34" s="3"/>
      <c r="H34" s="3"/>
      <c r="I34" s="3"/>
      <c r="J34" s="3"/>
      <c r="K34" s="1">
        <v>120</v>
      </c>
      <c r="L34" s="3"/>
      <c r="M34" s="3"/>
      <c r="N34" s="3"/>
      <c r="O34" s="4" t="str">
        <v/>
      </c>
      <c r="P34" s="3">
        <v>5</v>
      </c>
      <c r="Q34" s="3"/>
      <c r="R34" s="3"/>
      <c r="S34" s="1">
        <v>120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>
        <v>0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/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>
        <v>0</v>
      </c>
      <c r="D36" s="3"/>
      <c r="E36" s="3"/>
      <c r="F36" s="8">
        <v>1</v>
      </c>
      <c r="G36" s="3"/>
      <c r="H36" s="3"/>
      <c r="I36" s="3"/>
      <c r="J36" s="3"/>
      <c r="K36" s="8">
        <v>0</v>
      </c>
      <c r="L36" s="3"/>
      <c r="M36" s="3"/>
      <c r="N36" s="3"/>
      <c r="O36" s="3" t="str">
        <v/>
      </c>
      <c r="P36" s="3"/>
      <c r="Q36" s="3"/>
      <c r="R36" s="3"/>
      <c r="S36" s="8">
        <v>220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>
        <v>0</v>
      </c>
      <c r="G37" s="3"/>
      <c r="H37" s="3"/>
      <c r="I37" s="3"/>
      <c r="J37" s="3"/>
      <c r="K37" s="8">
        <v>0</v>
      </c>
      <c r="L37" s="3"/>
      <c r="M37" s="3"/>
      <c r="N37" s="3"/>
      <c r="O37" s="3" t="str">
        <v/>
      </c>
      <c r="P37" s="3"/>
      <c r="Q37" s="3"/>
      <c r="R37" s="3"/>
      <c r="S37" s="8"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>
        <v>0</v>
      </c>
      <c r="G38" s="3"/>
      <c r="H38" s="3"/>
      <c r="I38" s="3"/>
      <c r="J38" s="3"/>
      <c r="K38" s="8">
        <v>0</v>
      </c>
      <c r="L38" s="3"/>
      <c r="M38" s="3"/>
      <c r="N38" s="3"/>
      <c r="O38" s="3" t="str">
        <v/>
      </c>
      <c r="P38" s="3"/>
      <c r="Q38" s="3"/>
      <c r="R38" s="3"/>
      <c r="S38" s="8"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/>
      <c r="M39" s="3"/>
      <c r="N39" s="3"/>
      <c r="O39" s="4" t="str">
        <v/>
      </c>
      <c r="P39" s="7">
        <f>MIN(O30:O34)</f>
        <v>220</v>
      </c>
      <c r="Q39" s="3"/>
      <c r="R39" s="3"/>
      <c r="S39" s="8">
        <v>0</v>
      </c>
      <c r="T39" s="3"/>
      <c r="U39" s="9" t="s">
        <v>13</v>
      </c>
      <c r="V39" s="9"/>
      <c r="W39" s="7" t="s">
        <v>25</v>
      </c>
      <c r="X39" s="9" t="s">
        <v>14</v>
      </c>
      <c r="Y39" s="9"/>
      <c r="Z39" s="7" t="s">
        <v>26</v>
      </c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12"/>
      <c r="G40" s="3"/>
      <c r="H40" s="3"/>
      <c r="I40" s="3"/>
      <c r="J40" s="3"/>
      <c r="K40" s="12"/>
      <c r="L40" s="12"/>
      <c r="M40" s="3"/>
      <c r="N40" s="3"/>
      <c r="O40" s="3"/>
      <c r="P40" s="3"/>
      <c r="Q40" s="3"/>
      <c r="R40" s="3"/>
      <c r="S40" s="1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31" x14ac:dyDescent="0.3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1" x14ac:dyDescent="0.3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1" x14ac:dyDescent="0.3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1" x14ac:dyDescent="0.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2:20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2:20" x14ac:dyDescent="0.3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2:20" x14ac:dyDescent="0.3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2:20" x14ac:dyDescent="0.3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2:20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2:20" x14ac:dyDescent="0.3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</sheetData>
  <mergeCells count="7">
    <mergeCell ref="U39:V39"/>
    <mergeCell ref="X39:Y39"/>
    <mergeCell ref="A1:U1"/>
    <mergeCell ref="A10:U10"/>
    <mergeCell ref="B22:L22"/>
    <mergeCell ref="B28:H28"/>
    <mergeCell ref="J28:S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11BD-A4CF-4384-8356-5AAF89BE5BC5}">
  <dimension ref="A1:AE54"/>
  <sheetViews>
    <sheetView showGridLines="0" topLeftCell="A8" zoomScale="59" zoomScaleNormal="85" workbookViewId="0">
      <selection activeCell="W40" sqref="W40"/>
    </sheetView>
  </sheetViews>
  <sheetFormatPr baseColWidth="10" defaultColWidth="6.7265625" defaultRowHeight="14.5" x14ac:dyDescent="0.35"/>
  <cols>
    <col min="3" max="3" width="6.81640625" bestFit="1" customWidth="1"/>
    <col min="4" max="4" width="10.08984375" bestFit="1" customWidth="1"/>
    <col min="5" max="15" width="6.81640625" bestFit="1" customWidth="1"/>
    <col min="18" max="18" width="10.08984375" bestFit="1" customWidth="1"/>
    <col min="19" max="23" width="6.81640625" bestFit="1" customWidth="1"/>
    <col min="24" max="24" width="10.08984375" bestFit="1" customWidth="1"/>
    <col min="25" max="27" width="6.81640625" bestFit="1" customWidth="1"/>
  </cols>
  <sheetData>
    <row r="1" spans="1:3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2"/>
      <c r="N4" s="3"/>
      <c r="O4" s="1">
        <v>105</v>
      </c>
      <c r="P4" s="3"/>
      <c r="Q4" s="3"/>
      <c r="R4" s="1">
        <v>17</v>
      </c>
      <c r="S4" s="1">
        <v>30</v>
      </c>
      <c r="T4" s="17">
        <v>-4</v>
      </c>
      <c r="U4" s="1">
        <v>5</v>
      </c>
      <c r="V4" s="17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2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2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2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2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2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1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6</v>
      </c>
      <c r="D12" s="1">
        <v>7</v>
      </c>
      <c r="E12" s="1">
        <v>2</v>
      </c>
      <c r="F12" s="1">
        <v>10</v>
      </c>
      <c r="G12" s="1">
        <v>5</v>
      </c>
      <c r="H12" s="3"/>
      <c r="I12" s="3"/>
      <c r="J12" s="1">
        <v>1</v>
      </c>
      <c r="K12" s="1">
        <v>8</v>
      </c>
      <c r="L12" s="1">
        <v>3</v>
      </c>
      <c r="M12" s="1">
        <v>4</v>
      </c>
      <c r="N12" s="1">
        <v>9</v>
      </c>
      <c r="O12" s="12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2"/>
      <c r="P13" s="3"/>
      <c r="Q13" s="3"/>
      <c r="R13" s="3"/>
      <c r="S13" s="3"/>
      <c r="T13" s="3"/>
      <c r="U13" s="3"/>
      <c r="V13" s="3"/>
      <c r="W13" s="3"/>
      <c r="X13" s="1">
        <v>325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>
        <v>0</v>
      </c>
      <c r="D14" s="4">
        <v>0</v>
      </c>
      <c r="E14" s="4">
        <f>S4</f>
        <v>30</v>
      </c>
      <c r="F14" s="4">
        <v>0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f>T4</f>
        <v>-4</v>
      </c>
      <c r="M14" s="4">
        <f>U4</f>
        <v>5</v>
      </c>
      <c r="N14" s="4">
        <v>0</v>
      </c>
      <c r="O14" s="12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2"/>
      <c r="P15" s="3"/>
      <c r="Q15" s="3"/>
      <c r="R15" s="1">
        <v>0</v>
      </c>
      <c r="S15" s="1">
        <v>1</v>
      </c>
      <c r="T15" s="1">
        <v>-2</v>
      </c>
      <c r="U15" s="1">
        <v>0</v>
      </c>
      <c r="V15" s="1">
        <v>0</v>
      </c>
      <c r="W15" s="3"/>
      <c r="X15" s="1">
        <v>105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C20">H4:H8</f>
        <v>1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L4:L8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E4:E8</f>
        <v>15</v>
      </c>
      <c r="M16" s="4" cm="1">
        <f t="array" ref="M16:M20">F4:F8</f>
        <v>0</v>
      </c>
      <c r="N16" s="4" cm="1">
        <f t="array" ref="N16:N20">K4:K8</f>
        <v>0</v>
      </c>
      <c r="O16" s="12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0</v>
      </c>
      <c r="D17" s="4">
        <v>1</v>
      </c>
      <c r="E17" s="4">
        <v>2</v>
      </c>
      <c r="F17" s="4">
        <v>0</v>
      </c>
      <c r="G17" s="4">
        <v>0</v>
      </c>
      <c r="H17" s="5"/>
      <c r="I17" s="3"/>
      <c r="J17" s="4">
        <v>0</v>
      </c>
      <c r="K17" s="4">
        <v>0</v>
      </c>
      <c r="L17" s="4">
        <v>5</v>
      </c>
      <c r="M17" s="4">
        <v>3</v>
      </c>
      <c r="N17" s="4">
        <v>0</v>
      </c>
      <c r="O17" s="12"/>
      <c r="P17" s="3"/>
      <c r="Q17" s="3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12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12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5400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0" t="s">
        <v>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30</v>
      </c>
      <c r="G24" s="1">
        <v>10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20</v>
      </c>
      <c r="E26" s="1">
        <v>30</v>
      </c>
      <c r="F26" s="1">
        <v>-20</v>
      </c>
      <c r="G26" s="1">
        <v>0</v>
      </c>
      <c r="H26" s="1">
        <v>10</v>
      </c>
      <c r="I26" s="12"/>
      <c r="J26" s="12"/>
      <c r="K26" s="1" cm="1">
        <f t="array" ref="K26:O26">J14:N14-_xlfn.ANCHORARRAY(D26)</f>
        <v>-3</v>
      </c>
      <c r="L26" s="1">
        <v>-30</v>
      </c>
      <c r="M26" s="1">
        <v>16</v>
      </c>
      <c r="N26" s="1">
        <v>5</v>
      </c>
      <c r="O26" s="1">
        <v>-10</v>
      </c>
      <c r="P26" s="1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3</v>
      </c>
      <c r="N27" s="3">
        <v>4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0" t="s">
        <v>10</v>
      </c>
      <c r="C28" s="10"/>
      <c r="D28" s="10"/>
      <c r="E28" s="10"/>
      <c r="F28" s="10"/>
      <c r="G28" s="10"/>
      <c r="H28" s="10"/>
      <c r="I28" s="6"/>
      <c r="J28" s="10" t="s">
        <v>11</v>
      </c>
      <c r="K28" s="10"/>
      <c r="L28" s="10"/>
      <c r="M28" s="10"/>
      <c r="N28" s="10"/>
      <c r="O28" s="10"/>
      <c r="P28" s="10"/>
      <c r="Q28" s="10"/>
      <c r="R28" s="10"/>
      <c r="S28" s="10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 t="s">
        <v>27</v>
      </c>
      <c r="D30" s="3"/>
      <c r="E30" s="3"/>
      <c r="F30" s="1" cm="1">
        <f t="array" ref="F30:F34">MMULT(-_xlfn.ANCHORARRAY(R14),_xlfn.ANCHORARRAY(C32))</f>
        <v>0</v>
      </c>
      <c r="G30" s="3"/>
      <c r="H30" s="3"/>
      <c r="I30" s="3"/>
      <c r="J30" s="3"/>
      <c r="K30" s="1" cm="1">
        <f t="array" ref="K30:K34">_xlfn.ANCHORARRAY(X12)</f>
        <v>105</v>
      </c>
      <c r="L30" s="3"/>
      <c r="M30" s="3"/>
      <c r="N30" s="3"/>
      <c r="O30" s="4" t="str" cm="1">
        <f t="array" ref="O30:O39">IF(F30:F39&lt;0,-K30:K39/F30:F39,"")</f>
        <v/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105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>
        <v>-3</v>
      </c>
      <c r="G31" s="3"/>
      <c r="H31" s="3"/>
      <c r="I31" s="3"/>
      <c r="J31" s="3"/>
      <c r="K31" s="1">
        <v>325</v>
      </c>
      <c r="L31" s="3"/>
      <c r="M31" s="3"/>
      <c r="N31" s="3"/>
      <c r="O31" s="4">
        <v>108.33333333333333</v>
      </c>
      <c r="P31" s="3">
        <v>7</v>
      </c>
      <c r="Q31" s="3"/>
      <c r="R31" s="3"/>
      <c r="S31" s="1">
        <v>220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 cm="1">
        <f t="array" ref="C32:C36">F4:F8</f>
        <v>0</v>
      </c>
      <c r="D32" s="3"/>
      <c r="E32" s="3"/>
      <c r="F32" s="1">
        <v>0</v>
      </c>
      <c r="G32" s="3"/>
      <c r="H32" s="3"/>
      <c r="I32" s="3"/>
      <c r="J32" s="3"/>
      <c r="K32" s="1">
        <v>220</v>
      </c>
      <c r="L32" s="3"/>
      <c r="M32" s="3"/>
      <c r="N32" s="3"/>
      <c r="O32" s="4" t="str">
        <v/>
      </c>
      <c r="P32" s="3">
        <v>2</v>
      </c>
      <c r="Q32" s="3"/>
      <c r="R32" s="3"/>
      <c r="S32" s="1">
        <v>220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>
        <v>3</v>
      </c>
      <c r="D33" s="3"/>
      <c r="E33" s="3"/>
      <c r="F33" s="1">
        <v>-3</v>
      </c>
      <c r="G33" s="3"/>
      <c r="H33" s="3"/>
      <c r="I33" s="3"/>
      <c r="J33" s="3"/>
      <c r="K33" s="1">
        <v>105</v>
      </c>
      <c r="L33" s="3"/>
      <c r="M33" s="3"/>
      <c r="N33" s="3"/>
      <c r="O33" s="4">
        <v>35</v>
      </c>
      <c r="P33" s="3">
        <v>10</v>
      </c>
      <c r="Q33" s="3"/>
      <c r="R33" s="3"/>
      <c r="S33" s="1">
        <v>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>
        <v>0</v>
      </c>
      <c r="D34" s="3"/>
      <c r="E34" s="3"/>
      <c r="F34" s="1">
        <v>0</v>
      </c>
      <c r="G34" s="3"/>
      <c r="H34" s="3"/>
      <c r="I34" s="3"/>
      <c r="J34" s="3"/>
      <c r="K34" s="1">
        <v>120</v>
      </c>
      <c r="L34" s="3"/>
      <c r="M34" s="3"/>
      <c r="N34" s="3"/>
      <c r="O34" s="4" t="str">
        <v/>
      </c>
      <c r="P34" s="3">
        <v>5</v>
      </c>
      <c r="Q34" s="3"/>
      <c r="R34" s="3"/>
      <c r="S34" s="1">
        <v>120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>
        <v>0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/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>
        <v>3</v>
      </c>
      <c r="D36" s="3"/>
      <c r="E36" s="3"/>
      <c r="F36" s="8">
        <v>0</v>
      </c>
      <c r="G36" s="3"/>
      <c r="H36" s="3"/>
      <c r="I36" s="3"/>
      <c r="J36" s="3"/>
      <c r="K36" s="8">
        <v>0</v>
      </c>
      <c r="L36" s="3"/>
      <c r="M36" s="3"/>
      <c r="N36" s="3"/>
      <c r="O36" s="3" t="str">
        <v/>
      </c>
      <c r="P36" s="3"/>
      <c r="Q36" s="3"/>
      <c r="R36" s="3"/>
      <c r="S36" s="8"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>
        <v>0</v>
      </c>
      <c r="G37" s="3"/>
      <c r="H37" s="3"/>
      <c r="I37" s="3"/>
      <c r="J37" s="3"/>
      <c r="K37" s="8">
        <v>0</v>
      </c>
      <c r="L37" s="3"/>
      <c r="M37" s="3"/>
      <c r="N37" s="3"/>
      <c r="O37" s="3" t="str">
        <v/>
      </c>
      <c r="P37" s="3"/>
      <c r="Q37" s="3"/>
      <c r="R37" s="3"/>
      <c r="S37" s="8"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>
        <v>1</v>
      </c>
      <c r="G38" s="3"/>
      <c r="H38" s="3"/>
      <c r="I38" s="3"/>
      <c r="J38" s="3"/>
      <c r="K38" s="8">
        <v>0</v>
      </c>
      <c r="L38" s="3"/>
      <c r="M38" s="3"/>
      <c r="N38" s="3"/>
      <c r="O38" s="3" t="str">
        <v/>
      </c>
      <c r="P38" s="3"/>
      <c r="Q38" s="3"/>
      <c r="R38" s="3"/>
      <c r="S38" s="8">
        <v>35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/>
      <c r="M39" s="3"/>
      <c r="N39" s="3"/>
      <c r="O39" s="4" t="str">
        <v/>
      </c>
      <c r="P39" s="7">
        <f>MIN(O30:O34)</f>
        <v>35</v>
      </c>
      <c r="Q39" s="3"/>
      <c r="R39" s="3"/>
      <c r="S39" s="8">
        <v>0</v>
      </c>
      <c r="T39" s="3"/>
      <c r="U39" s="9" t="s">
        <v>13</v>
      </c>
      <c r="V39" s="9"/>
      <c r="W39" s="7" t="s">
        <v>27</v>
      </c>
      <c r="X39" s="9" t="s">
        <v>14</v>
      </c>
      <c r="Y39" s="9"/>
      <c r="Z39" s="7" t="s">
        <v>28</v>
      </c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12"/>
      <c r="G40" s="3"/>
      <c r="H40" s="3"/>
      <c r="I40" s="3"/>
      <c r="J40" s="3"/>
      <c r="K40" s="12"/>
      <c r="L40" s="12"/>
      <c r="M40" s="3"/>
      <c r="N40" s="3"/>
      <c r="O40" s="3"/>
      <c r="P40" s="3"/>
      <c r="Q40" s="3"/>
      <c r="R40" s="3"/>
      <c r="S40" s="1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31" x14ac:dyDescent="0.3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1" x14ac:dyDescent="0.3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1" x14ac:dyDescent="0.3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1" x14ac:dyDescent="0.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2:20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2:20" x14ac:dyDescent="0.3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2:20" x14ac:dyDescent="0.3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2:20" x14ac:dyDescent="0.3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2:20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2:20" x14ac:dyDescent="0.3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D79-2581-4D2A-9179-F5B53B158A55}">
  <dimension ref="A1:AE54"/>
  <sheetViews>
    <sheetView showGridLines="0" topLeftCell="A11" zoomScale="63" zoomScaleNormal="85" workbookViewId="0">
      <selection activeCell="V37" sqref="V37"/>
    </sheetView>
  </sheetViews>
  <sheetFormatPr baseColWidth="10" defaultColWidth="6.7265625" defaultRowHeight="14.5" x14ac:dyDescent="0.35"/>
  <cols>
    <col min="3" max="3" width="6.81640625" bestFit="1" customWidth="1"/>
    <col min="4" max="4" width="10.08984375" bestFit="1" customWidth="1"/>
    <col min="5" max="15" width="6.81640625" bestFit="1" customWidth="1"/>
    <col min="18" max="18" width="10.08984375" bestFit="1" customWidth="1"/>
    <col min="19" max="23" width="6.81640625" bestFit="1" customWidth="1"/>
    <col min="24" max="24" width="10.08984375" bestFit="1" customWidth="1"/>
    <col min="25" max="27" width="6.81640625" bestFit="1" customWidth="1"/>
  </cols>
  <sheetData>
    <row r="1" spans="1:3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2"/>
      <c r="N4" s="3"/>
      <c r="O4" s="1">
        <v>105</v>
      </c>
      <c r="P4" s="3"/>
      <c r="Q4" s="3"/>
      <c r="R4" s="1">
        <v>17</v>
      </c>
      <c r="S4" s="1">
        <v>30</v>
      </c>
      <c r="T4" s="17">
        <v>-4</v>
      </c>
      <c r="U4" s="1">
        <v>5</v>
      </c>
      <c r="V4" s="17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2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2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2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2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2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1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6</v>
      </c>
      <c r="D12" s="1">
        <v>7</v>
      </c>
      <c r="E12" s="1">
        <v>2</v>
      </c>
      <c r="F12" s="1">
        <v>4</v>
      </c>
      <c r="G12" s="1">
        <v>5</v>
      </c>
      <c r="H12" s="3"/>
      <c r="I12" s="3"/>
      <c r="J12" s="1">
        <v>1</v>
      </c>
      <c r="K12" s="1">
        <v>8</v>
      </c>
      <c r="L12" s="1">
        <v>3</v>
      </c>
      <c r="M12" s="1">
        <v>10</v>
      </c>
      <c r="N12" s="1">
        <v>9</v>
      </c>
      <c r="O12" s="12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2"/>
      <c r="P13" s="3"/>
      <c r="Q13" s="3"/>
      <c r="R13" s="3"/>
      <c r="S13" s="3"/>
      <c r="T13" s="3"/>
      <c r="U13" s="3"/>
      <c r="V13" s="3"/>
      <c r="W13" s="3"/>
      <c r="X13" s="1">
        <v>220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>
        <v>0</v>
      </c>
      <c r="D14" s="4">
        <v>0</v>
      </c>
      <c r="E14" s="4">
        <f>S4</f>
        <v>30</v>
      </c>
      <c r="F14" s="4">
        <f>5</f>
        <v>5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f>T4</f>
        <v>-4</v>
      </c>
      <c r="M14" s="4">
        <v>0</v>
      </c>
      <c r="N14" s="4">
        <v>0</v>
      </c>
      <c r="O14" s="12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2"/>
      <c r="P15" s="3"/>
      <c r="Q15" s="3"/>
      <c r="R15" s="1">
        <v>0</v>
      </c>
      <c r="S15" s="1">
        <v>1</v>
      </c>
      <c r="T15" s="1">
        <v>-2</v>
      </c>
      <c r="U15" s="1">
        <v>-1</v>
      </c>
      <c r="V15" s="1">
        <v>-1</v>
      </c>
      <c r="W15" s="3"/>
      <c r="X15" s="1">
        <v>35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C20">H4:H8</f>
        <v>1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F4:F8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E4:E8</f>
        <v>15</v>
      </c>
      <c r="M16" s="4" cm="1">
        <f t="array" ref="M16:M20">L4:L8</f>
        <v>0</v>
      </c>
      <c r="N16" s="4" cm="1">
        <f t="array" ref="N16:N20">K4:K8</f>
        <v>0</v>
      </c>
      <c r="O16" s="12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0</v>
      </c>
      <c r="D17" s="4">
        <v>1</v>
      </c>
      <c r="E17" s="4">
        <v>2</v>
      </c>
      <c r="F17" s="4">
        <v>3</v>
      </c>
      <c r="G17" s="4">
        <v>0</v>
      </c>
      <c r="H17" s="5"/>
      <c r="I17" s="3"/>
      <c r="J17" s="4">
        <v>0</v>
      </c>
      <c r="K17" s="4">
        <v>0</v>
      </c>
      <c r="L17" s="4">
        <v>5</v>
      </c>
      <c r="M17" s="4">
        <v>0</v>
      </c>
      <c r="N17" s="4">
        <v>0</v>
      </c>
      <c r="O17" s="12"/>
      <c r="P17" s="3"/>
      <c r="Q17" s="3"/>
      <c r="R17" s="1">
        <v>0</v>
      </c>
      <c r="S17" s="1">
        <v>0</v>
      </c>
      <c r="T17" s="1">
        <v>0</v>
      </c>
      <c r="U17" s="1">
        <v>0.33333333333333331</v>
      </c>
      <c r="V17" s="1">
        <v>0.33333333333333331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12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12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5575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3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0" t="s">
        <v>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30</v>
      </c>
      <c r="G24" s="1">
        <v>11.666666666666666</v>
      </c>
      <c r="H24" s="1">
        <v>1.6666666666666665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18.333333333333336</v>
      </c>
      <c r="E26" s="1">
        <v>30</v>
      </c>
      <c r="F26" s="1">
        <v>-23.333333333333332</v>
      </c>
      <c r="G26" s="1">
        <v>1.6666666666666665</v>
      </c>
      <c r="H26" s="1">
        <v>11.666666666666666</v>
      </c>
      <c r="I26" s="12"/>
      <c r="J26" s="12"/>
      <c r="K26" s="1" cm="1">
        <f t="array" ref="K26:O26">J14:N14-_xlfn.ANCHORARRAY(D26)</f>
        <v>-1.3333333333333357</v>
      </c>
      <c r="L26" s="1">
        <v>-30</v>
      </c>
      <c r="M26" s="1">
        <v>19.333333333333332</v>
      </c>
      <c r="N26" s="1">
        <v>-1.6666666666666665</v>
      </c>
      <c r="O26" s="1">
        <v>-11.666666666666666</v>
      </c>
      <c r="P26" s="1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3</v>
      </c>
      <c r="N27" s="3">
        <v>10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0" t="s">
        <v>10</v>
      </c>
      <c r="C28" s="10"/>
      <c r="D28" s="10"/>
      <c r="E28" s="10"/>
      <c r="F28" s="10"/>
      <c r="G28" s="10"/>
      <c r="H28" s="10"/>
      <c r="I28" s="6"/>
      <c r="J28" s="10" t="s">
        <v>11</v>
      </c>
      <c r="K28" s="10"/>
      <c r="L28" s="10"/>
      <c r="M28" s="10"/>
      <c r="N28" s="10"/>
      <c r="O28" s="10"/>
      <c r="P28" s="10"/>
      <c r="Q28" s="10"/>
      <c r="R28" s="10"/>
      <c r="S28" s="10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 t="s">
        <v>19</v>
      </c>
      <c r="D30" s="3"/>
      <c r="E30" s="3"/>
      <c r="F30" s="1" cm="1">
        <f t="array" ref="F30:F34">MMULT(-_xlfn.ANCHORARRAY(R14),_xlfn.ANCHORARRAY(C32))</f>
        <v>-15</v>
      </c>
      <c r="G30" s="3"/>
      <c r="H30" s="3"/>
      <c r="I30" s="3"/>
      <c r="J30" s="3"/>
      <c r="K30" s="1" cm="1">
        <f t="array" ref="K30:K34">_xlfn.ANCHORARRAY(X12)</f>
        <v>105</v>
      </c>
      <c r="L30" s="3"/>
      <c r="M30" s="3"/>
      <c r="N30" s="3"/>
      <c r="O30" s="4" cm="1">
        <f t="array" ref="O30:O39">IF(F30:F39&lt;0,-K30:K39/F30:F39,"")</f>
        <v>7</v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>
        <v>-7</v>
      </c>
      <c r="G31" s="3"/>
      <c r="H31" s="3"/>
      <c r="I31" s="3"/>
      <c r="J31" s="3"/>
      <c r="K31" s="1">
        <v>220</v>
      </c>
      <c r="L31" s="3"/>
      <c r="M31" s="3"/>
      <c r="N31" s="3"/>
      <c r="O31" s="4">
        <v>31.428571428571427</v>
      </c>
      <c r="P31" s="3">
        <v>7</v>
      </c>
      <c r="Q31" s="3"/>
      <c r="R31" s="3"/>
      <c r="S31" s="1">
        <v>171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 cm="1">
        <f t="array" ref="C32:C36">E4:E8</f>
        <v>15</v>
      </c>
      <c r="D32" s="3"/>
      <c r="E32" s="3"/>
      <c r="F32" s="1">
        <v>0</v>
      </c>
      <c r="G32" s="3"/>
      <c r="H32" s="3"/>
      <c r="I32" s="3"/>
      <c r="J32" s="3"/>
      <c r="K32" s="1">
        <v>220</v>
      </c>
      <c r="L32" s="3"/>
      <c r="M32" s="3"/>
      <c r="N32" s="3"/>
      <c r="O32" s="4" t="str">
        <v/>
      </c>
      <c r="P32" s="3">
        <v>2</v>
      </c>
      <c r="Q32" s="3"/>
      <c r="R32" s="3"/>
      <c r="S32" s="1">
        <v>220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>
        <v>5</v>
      </c>
      <c r="D33" s="3"/>
      <c r="E33" s="3"/>
      <c r="F33" s="1">
        <v>0.66666666666666663</v>
      </c>
      <c r="G33" s="3"/>
      <c r="H33" s="3"/>
      <c r="I33" s="3"/>
      <c r="J33" s="3"/>
      <c r="K33" s="1">
        <v>35</v>
      </c>
      <c r="L33" s="3"/>
      <c r="M33" s="3"/>
      <c r="N33" s="3"/>
      <c r="O33" s="4" t="str">
        <v/>
      </c>
      <c r="P33" s="3">
        <v>4</v>
      </c>
      <c r="Q33" s="3"/>
      <c r="R33" s="3"/>
      <c r="S33" s="1">
        <v>39.666666666666664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>
        <v>0</v>
      </c>
      <c r="D34" s="3"/>
      <c r="E34" s="3"/>
      <c r="F34" s="1">
        <v>-2</v>
      </c>
      <c r="G34" s="3"/>
      <c r="H34" s="3"/>
      <c r="I34" s="3"/>
      <c r="J34" s="3"/>
      <c r="K34" s="1">
        <v>120</v>
      </c>
      <c r="L34" s="3"/>
      <c r="M34" s="3"/>
      <c r="N34" s="3"/>
      <c r="O34" s="4">
        <v>60</v>
      </c>
      <c r="P34" s="3">
        <v>5</v>
      </c>
      <c r="Q34" s="3"/>
      <c r="R34" s="3"/>
      <c r="S34" s="1">
        <v>106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>
        <v>-2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/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>
        <v>0</v>
      </c>
      <c r="D36" s="3"/>
      <c r="E36" s="3"/>
      <c r="F36" s="8">
        <v>0</v>
      </c>
      <c r="G36" s="3"/>
      <c r="H36" s="3"/>
      <c r="I36" s="3"/>
      <c r="J36" s="3"/>
      <c r="K36" s="8">
        <v>0</v>
      </c>
      <c r="L36" s="3"/>
      <c r="M36" s="3"/>
      <c r="N36" s="3"/>
      <c r="O36" s="3" t="str">
        <v/>
      </c>
      <c r="P36" s="3"/>
      <c r="Q36" s="3"/>
      <c r="R36" s="3"/>
      <c r="S36" s="8"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>
        <v>1</v>
      </c>
      <c r="G37" s="3"/>
      <c r="H37" s="3"/>
      <c r="I37" s="3"/>
      <c r="J37" s="3"/>
      <c r="K37" s="8">
        <v>0</v>
      </c>
      <c r="L37" s="3"/>
      <c r="M37" s="3"/>
      <c r="N37" s="3"/>
      <c r="O37" s="3" t="str">
        <v/>
      </c>
      <c r="P37" s="3"/>
      <c r="Q37" s="3"/>
      <c r="R37" s="3"/>
      <c r="S37" s="8">
        <v>7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>
        <v>0</v>
      </c>
      <c r="G38" s="3"/>
      <c r="H38" s="3"/>
      <c r="I38" s="3"/>
      <c r="J38" s="3"/>
      <c r="K38" s="8">
        <v>0</v>
      </c>
      <c r="L38" s="3"/>
      <c r="M38" s="3"/>
      <c r="N38" s="3"/>
      <c r="O38" s="3" t="str">
        <v/>
      </c>
      <c r="P38" s="3"/>
      <c r="Q38" s="3"/>
      <c r="R38" s="3"/>
      <c r="S38" s="8"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/>
      <c r="M39" s="3"/>
      <c r="N39" s="3"/>
      <c r="O39" s="4" t="str">
        <v/>
      </c>
      <c r="P39" s="7">
        <f>MIN(O30:O34)</f>
        <v>7</v>
      </c>
      <c r="Q39" s="3"/>
      <c r="R39" s="3"/>
      <c r="S39" s="8">
        <v>0</v>
      </c>
      <c r="T39" s="3"/>
      <c r="U39" s="9" t="s">
        <v>13</v>
      </c>
      <c r="V39" s="9"/>
      <c r="W39" s="7" t="s">
        <v>19</v>
      </c>
      <c r="X39" s="9" t="s">
        <v>14</v>
      </c>
      <c r="Y39" s="9"/>
      <c r="Z39" s="7" t="s">
        <v>15</v>
      </c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12"/>
      <c r="G40" s="3"/>
      <c r="H40" s="3"/>
      <c r="I40" s="3"/>
      <c r="J40" s="3"/>
      <c r="K40" s="12"/>
      <c r="L40" s="12"/>
      <c r="M40" s="3"/>
      <c r="N40" s="3"/>
      <c r="O40" s="3"/>
      <c r="P40" s="3"/>
      <c r="Q40" s="3"/>
      <c r="R40" s="3"/>
      <c r="S40" s="1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31" x14ac:dyDescent="0.3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1" x14ac:dyDescent="0.3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1" x14ac:dyDescent="0.3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1" x14ac:dyDescent="0.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2:20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2:20" x14ac:dyDescent="0.3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2:20" x14ac:dyDescent="0.3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2:20" x14ac:dyDescent="0.3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2:20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2:20" x14ac:dyDescent="0.3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A073-D613-45CE-BB23-C4D6E90A22A9}">
  <dimension ref="A1:AE54"/>
  <sheetViews>
    <sheetView showGridLines="0" tabSelected="1" zoomScale="63" zoomScaleNormal="85" workbookViewId="0">
      <selection activeCell="P21" sqref="P21"/>
    </sheetView>
  </sheetViews>
  <sheetFormatPr baseColWidth="10" defaultColWidth="6.7265625" defaultRowHeight="14.5" x14ac:dyDescent="0.35"/>
  <cols>
    <col min="3" max="3" width="6.81640625" bestFit="1" customWidth="1"/>
    <col min="4" max="4" width="10.08984375" bestFit="1" customWidth="1"/>
    <col min="5" max="15" width="6.81640625" bestFit="1" customWidth="1"/>
    <col min="18" max="18" width="10.08984375" bestFit="1" customWidth="1"/>
    <col min="19" max="23" width="6.81640625" bestFit="1" customWidth="1"/>
    <col min="24" max="24" width="10.08984375" bestFit="1" customWidth="1"/>
    <col min="25" max="27" width="6.81640625" bestFit="1" customWidth="1"/>
  </cols>
  <sheetData>
    <row r="1" spans="1:3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3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3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2"/>
      <c r="N4" s="3"/>
      <c r="O4" s="1">
        <v>105</v>
      </c>
      <c r="P4" s="3"/>
      <c r="Q4" s="3"/>
      <c r="R4" s="1">
        <v>17</v>
      </c>
      <c r="S4" s="1">
        <v>30</v>
      </c>
      <c r="T4" s="17">
        <v>-4</v>
      </c>
      <c r="U4" s="1">
        <v>5</v>
      </c>
      <c r="V4" s="17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2"/>
      <c r="AC4" s="3"/>
      <c r="AD4" s="3"/>
      <c r="AE4" s="3"/>
    </row>
    <row r="5" spans="1:31" x14ac:dyDescent="0.3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2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3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2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3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2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2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35">
      <c r="A10" s="11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5">
      <c r="A12" s="3"/>
      <c r="B12" s="3"/>
      <c r="C12" s="1">
        <v>3</v>
      </c>
      <c r="D12" s="1">
        <v>7</v>
      </c>
      <c r="E12" s="1">
        <v>2</v>
      </c>
      <c r="F12" s="1">
        <v>4</v>
      </c>
      <c r="G12" s="1">
        <v>5</v>
      </c>
      <c r="H12" s="3"/>
      <c r="I12" s="3"/>
      <c r="J12" s="1">
        <v>1</v>
      </c>
      <c r="K12" s="1">
        <v>8</v>
      </c>
      <c r="L12" s="1">
        <v>6</v>
      </c>
      <c r="M12" s="1">
        <v>10</v>
      </c>
      <c r="N12" s="1">
        <v>9</v>
      </c>
      <c r="O12" s="12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7</v>
      </c>
      <c r="Y12" s="3"/>
      <c r="Z12" s="3"/>
      <c r="AA12" s="3"/>
      <c r="AB12" s="3"/>
      <c r="AC12" s="3"/>
      <c r="AD12" s="3"/>
      <c r="AE12" s="3"/>
    </row>
    <row r="13" spans="1:3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2"/>
      <c r="P13" s="3"/>
      <c r="Q13" s="3"/>
      <c r="R13" s="3"/>
      <c r="S13" s="3"/>
      <c r="T13" s="3"/>
      <c r="U13" s="3"/>
      <c r="V13" s="3"/>
      <c r="W13" s="3"/>
      <c r="X13" s="1">
        <v>171</v>
      </c>
      <c r="Y13" s="3"/>
      <c r="Z13" s="3"/>
      <c r="AA13" s="3"/>
      <c r="AB13" s="3"/>
      <c r="AC13" s="3"/>
      <c r="AD13" s="3"/>
      <c r="AE13" s="3"/>
    </row>
    <row r="14" spans="1:31" x14ac:dyDescent="0.35">
      <c r="A14" s="3"/>
      <c r="B14" s="3"/>
      <c r="C14" s="4">
        <v>-4</v>
      </c>
      <c r="D14" s="4">
        <v>0</v>
      </c>
      <c r="E14" s="4">
        <f>S4</f>
        <v>30</v>
      </c>
      <c r="F14" s="4">
        <f>5</f>
        <v>5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v>0</v>
      </c>
      <c r="M14" s="4">
        <v>0</v>
      </c>
      <c r="N14" s="4">
        <v>0</v>
      </c>
      <c r="O14" s="12"/>
      <c r="P14" s="3"/>
      <c r="Q14" s="3"/>
      <c r="R14" s="1" cm="1">
        <f t="array" ref="R14:V18">MINVERSE(C16:G20)</f>
        <v>6.6666666666666666E-2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2"/>
      <c r="P15" s="3"/>
      <c r="Q15" s="3"/>
      <c r="R15" s="1">
        <v>-0.46666666666666667</v>
      </c>
      <c r="S15" s="1">
        <v>1</v>
      </c>
      <c r="T15" s="1">
        <v>-2</v>
      </c>
      <c r="U15" s="1">
        <v>-1</v>
      </c>
      <c r="V15" s="1">
        <v>-1</v>
      </c>
      <c r="W15" s="3"/>
      <c r="X15" s="1">
        <v>39.666666666666664</v>
      </c>
      <c r="Y15" s="3"/>
      <c r="Z15" s="3"/>
      <c r="AA15" s="3"/>
      <c r="AB15" s="3"/>
      <c r="AC15" s="3"/>
      <c r="AD15" s="3"/>
      <c r="AE15" s="3"/>
    </row>
    <row r="16" spans="1:31" x14ac:dyDescent="0.35">
      <c r="A16" s="3"/>
      <c r="B16" s="3"/>
      <c r="C16" s="4" cm="1">
        <f t="array" ref="C16:C20">E4:E8</f>
        <v>15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F4:F8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H4:H8</f>
        <v>1</v>
      </c>
      <c r="M16" s="4" cm="1">
        <f t="array" ref="M16:M20">L4:L8</f>
        <v>0</v>
      </c>
      <c r="N16" s="4" cm="1">
        <f t="array" ref="N16:N20">K4:K8</f>
        <v>0</v>
      </c>
      <c r="O16" s="12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106</v>
      </c>
      <c r="Y16" s="3"/>
      <c r="Z16" s="3"/>
      <c r="AA16" s="3"/>
      <c r="AB16" s="3"/>
      <c r="AC16" s="3"/>
      <c r="AD16" s="3"/>
      <c r="AE16" s="3"/>
    </row>
    <row r="17" spans="1:31" x14ac:dyDescent="0.35">
      <c r="A17" s="3"/>
      <c r="B17" s="3"/>
      <c r="C17" s="4">
        <v>5</v>
      </c>
      <c r="D17" s="4">
        <v>1</v>
      </c>
      <c r="E17" s="4">
        <v>2</v>
      </c>
      <c r="F17" s="4">
        <v>3</v>
      </c>
      <c r="G17" s="4">
        <v>0</v>
      </c>
      <c r="H17" s="5"/>
      <c r="I17" s="3"/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12"/>
      <c r="P17" s="3"/>
      <c r="Q17" s="3"/>
      <c r="R17" s="1">
        <v>4.4444444444444446E-2</v>
      </c>
      <c r="S17" s="1">
        <v>0</v>
      </c>
      <c r="T17" s="1">
        <v>0</v>
      </c>
      <c r="U17" s="1">
        <v>0.33333333333333331</v>
      </c>
      <c r="V17" s="1">
        <v>0.33333333333333331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12"/>
      <c r="P18" s="3"/>
      <c r="Q18" s="3"/>
      <c r="R18" s="1">
        <v>-0.13333333333333333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5">
      <c r="A19" s="3"/>
      <c r="B19" s="3"/>
      <c r="C19" s="4">
        <v>-2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0</v>
      </c>
      <c r="M19" s="4">
        <v>0</v>
      </c>
      <c r="N19" s="4">
        <v>1</v>
      </c>
      <c r="O19" s="12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5710.333333333333</v>
      </c>
      <c r="Y19" s="3"/>
      <c r="Z19" s="3"/>
      <c r="AA19" s="3"/>
      <c r="AB19" s="3"/>
      <c r="AC19" s="3"/>
      <c r="AD19" s="3"/>
      <c r="AE19" s="3"/>
    </row>
    <row r="20" spans="1:31" x14ac:dyDescent="0.35">
      <c r="A20" s="3"/>
      <c r="B20" s="3"/>
      <c r="C20" s="4">
        <v>0</v>
      </c>
      <c r="D20" s="4">
        <v>0</v>
      </c>
      <c r="E20" s="4">
        <v>0</v>
      </c>
      <c r="F20" s="4">
        <v>3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5">
      <c r="A22" s="3"/>
      <c r="B22" s="10" t="s">
        <v>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1" cm="1">
        <f t="array" ref="D24:H24">MMULT(C14:G14,_xlfn.ANCHORARRAY(R14))</f>
        <v>1.2888888888888888</v>
      </c>
      <c r="E24" s="1">
        <v>0</v>
      </c>
      <c r="F24" s="1">
        <v>30</v>
      </c>
      <c r="G24" s="1">
        <v>11.666666666666666</v>
      </c>
      <c r="H24" s="1">
        <v>1.6666666666666665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1" cm="1">
        <f t="array" ref="D26:H26">MMULT(_xlfn.ANCHORARRAY(D24),J16:N20)</f>
        <v>27.355555555555561</v>
      </c>
      <c r="E26" s="1">
        <v>30</v>
      </c>
      <c r="F26" s="1">
        <v>1.2888888888888888</v>
      </c>
      <c r="G26" s="1">
        <v>1.6666666666666665</v>
      </c>
      <c r="H26" s="1">
        <v>11.666666666666666</v>
      </c>
      <c r="I26" s="12"/>
      <c r="J26" s="12"/>
      <c r="K26" s="1" cm="1">
        <f t="array" ref="K26:O26">J14:N14-_xlfn.ANCHORARRAY(D26)</f>
        <v>-10.355555555555561</v>
      </c>
      <c r="L26" s="1">
        <v>-30</v>
      </c>
      <c r="M26" s="1">
        <v>-1.2888888888888888</v>
      </c>
      <c r="N26" s="1">
        <v>-1.6666666666666665</v>
      </c>
      <c r="O26" s="1">
        <v>-11.666666666666666</v>
      </c>
      <c r="P26" s="1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6</v>
      </c>
      <c r="N27" s="3">
        <v>10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10" t="s">
        <v>10</v>
      </c>
      <c r="C28" s="10"/>
      <c r="D28" s="10"/>
      <c r="E28" s="10"/>
      <c r="F28" s="10"/>
      <c r="G28" s="10"/>
      <c r="H28" s="10"/>
      <c r="I28" s="6"/>
      <c r="J28" s="10" t="s">
        <v>11</v>
      </c>
      <c r="K28" s="10"/>
      <c r="L28" s="10"/>
      <c r="M28" s="10"/>
      <c r="N28" s="10"/>
      <c r="O28" s="10"/>
      <c r="P28" s="10"/>
      <c r="Q28" s="10"/>
      <c r="R28" s="10"/>
      <c r="S28" s="10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 t="s">
        <v>12</v>
      </c>
      <c r="C30" s="7"/>
      <c r="D30" s="3"/>
      <c r="E30" s="3"/>
      <c r="F30" s="1"/>
      <c r="G30" s="3"/>
      <c r="H30" s="3"/>
      <c r="I30" s="3"/>
      <c r="J30" s="3"/>
      <c r="K30" s="1"/>
      <c r="L30" s="3"/>
      <c r="M30" s="3"/>
      <c r="N30" s="3"/>
      <c r="O30" s="4"/>
      <c r="P30" s="3"/>
      <c r="Q30" s="3"/>
      <c r="R30" s="3"/>
      <c r="S30" s="1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1"/>
      <c r="G31" s="3"/>
      <c r="H31" s="3"/>
      <c r="I31" s="3"/>
      <c r="J31" s="3"/>
      <c r="K31" s="1"/>
      <c r="L31" s="3"/>
      <c r="M31" s="3"/>
      <c r="N31" s="3"/>
      <c r="O31" s="4"/>
      <c r="P31" s="3"/>
      <c r="Q31" s="3"/>
      <c r="R31" s="3"/>
      <c r="S31" s="1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1"/>
      <c r="D32" s="3"/>
      <c r="E32" s="3"/>
      <c r="F32" s="1"/>
      <c r="G32" s="3"/>
      <c r="H32" s="3"/>
      <c r="I32" s="3"/>
      <c r="J32" s="3"/>
      <c r="K32" s="1"/>
      <c r="L32" s="3"/>
      <c r="M32" s="3"/>
      <c r="N32" s="3"/>
      <c r="O32" s="4"/>
      <c r="P32" s="3"/>
      <c r="Q32" s="3"/>
      <c r="R32" s="3"/>
      <c r="S32" s="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1"/>
      <c r="D33" s="3"/>
      <c r="E33" s="3"/>
      <c r="F33" s="1"/>
      <c r="G33" s="3"/>
      <c r="H33" s="3"/>
      <c r="I33" s="3"/>
      <c r="J33" s="3"/>
      <c r="K33" s="1"/>
      <c r="L33" s="3"/>
      <c r="M33" s="3"/>
      <c r="N33" s="3"/>
      <c r="O33" s="4"/>
      <c r="P33" s="3"/>
      <c r="Q33" s="3"/>
      <c r="R33" s="3"/>
      <c r="S33" s="1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1"/>
      <c r="D34" s="3"/>
      <c r="E34" s="3"/>
      <c r="F34" s="1"/>
      <c r="G34" s="3"/>
      <c r="H34" s="3"/>
      <c r="I34" s="3"/>
      <c r="J34" s="3"/>
      <c r="K34" s="1"/>
      <c r="L34" s="3"/>
      <c r="M34" s="3"/>
      <c r="N34" s="3"/>
      <c r="O34" s="4"/>
      <c r="P34" s="3"/>
      <c r="Q34" s="3"/>
      <c r="R34" s="3"/>
      <c r="S34" s="1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1"/>
      <c r="D35" s="3"/>
      <c r="E35" s="3"/>
      <c r="F35" s="8"/>
      <c r="G35" s="3"/>
      <c r="H35" s="3"/>
      <c r="I35" s="3"/>
      <c r="J35" s="3"/>
      <c r="K35" s="8"/>
      <c r="L35" s="3"/>
      <c r="M35" s="3"/>
      <c r="N35" s="3"/>
      <c r="O35" s="3"/>
      <c r="P35" s="3"/>
      <c r="Q35" s="3"/>
      <c r="R35" s="3"/>
      <c r="S35" s="8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1"/>
      <c r="D36" s="3"/>
      <c r="E36" s="3"/>
      <c r="F36" s="8"/>
      <c r="G36" s="3"/>
      <c r="H36" s="3"/>
      <c r="I36" s="3"/>
      <c r="J36" s="3"/>
      <c r="K36" s="8"/>
      <c r="L36" s="3"/>
      <c r="M36" s="3"/>
      <c r="N36" s="3"/>
      <c r="O36" s="3"/>
      <c r="P36" s="3"/>
      <c r="Q36" s="3"/>
      <c r="R36" s="3"/>
      <c r="S36" s="8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8"/>
      <c r="G37" s="3"/>
      <c r="H37" s="3"/>
      <c r="I37" s="3"/>
      <c r="J37" s="3"/>
      <c r="K37" s="8"/>
      <c r="L37" s="3"/>
      <c r="M37" s="3"/>
      <c r="N37" s="3"/>
      <c r="O37" s="3"/>
      <c r="P37" s="3"/>
      <c r="Q37" s="3"/>
      <c r="R37" s="3"/>
      <c r="S37" s="8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8"/>
      <c r="G38" s="3"/>
      <c r="H38" s="3"/>
      <c r="I38" s="3"/>
      <c r="J38" s="3"/>
      <c r="K38" s="8"/>
      <c r="L38" s="3"/>
      <c r="M38" s="3"/>
      <c r="N38" s="3"/>
      <c r="O38" s="3"/>
      <c r="P38" s="3"/>
      <c r="Q38" s="3"/>
      <c r="R38" s="3"/>
      <c r="S38" s="8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8"/>
      <c r="G39" s="3"/>
      <c r="H39" s="3"/>
      <c r="I39" s="3"/>
      <c r="J39" s="3"/>
      <c r="K39" s="8"/>
      <c r="L39" s="3"/>
      <c r="M39" s="3"/>
      <c r="N39" s="3"/>
      <c r="O39" s="4"/>
      <c r="P39" s="7"/>
      <c r="Q39" s="3"/>
      <c r="R39" s="3"/>
      <c r="S39" s="8"/>
      <c r="T39" s="3"/>
      <c r="U39" s="9" t="s">
        <v>13</v>
      </c>
      <c r="V39" s="9"/>
      <c r="W39" s="7"/>
      <c r="X39" s="9" t="s">
        <v>14</v>
      </c>
      <c r="Y39" s="9"/>
      <c r="Z39" s="7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12"/>
      <c r="G40" s="3"/>
      <c r="H40" s="3"/>
      <c r="I40" s="3"/>
      <c r="J40" s="3"/>
      <c r="K40" s="12"/>
      <c r="L40" s="12"/>
      <c r="M40" s="3"/>
      <c r="N40" s="3"/>
      <c r="O40" s="3"/>
      <c r="P40" s="3"/>
      <c r="Q40" s="3"/>
      <c r="R40" s="3"/>
      <c r="S40" s="12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31" x14ac:dyDescent="0.3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3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31" x14ac:dyDescent="0.3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31" x14ac:dyDescent="0.3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3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31" x14ac:dyDescent="0.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2:20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2:20" x14ac:dyDescent="0.3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2:20" x14ac:dyDescent="0.3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2:20" x14ac:dyDescent="0.3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2:20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2:20" x14ac:dyDescent="0.3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d) Solución inicial básica</vt:lpstr>
      <vt:lpstr>e) Interación 0</vt:lpstr>
      <vt:lpstr>e) Interación 1</vt:lpstr>
      <vt:lpstr>e) Interación 2</vt:lpstr>
      <vt:lpstr>e) Interación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Jesus Bohorquez Gomez</dc:creator>
  <cp:lastModifiedBy>Juan Jose Murillo Aristizabal</cp:lastModifiedBy>
  <dcterms:created xsi:type="dcterms:W3CDTF">2024-05-03T17:07:48Z</dcterms:created>
  <dcterms:modified xsi:type="dcterms:W3CDTF">2024-05-04T22:11:04Z</dcterms:modified>
</cp:coreProperties>
</file>