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144" documentId="8_{9C0B82C7-FB64-4399-8F55-23A6DBC8D0E8}" xr6:coauthVersionLast="47" xr6:coauthVersionMax="47" xr10:uidLastSave="{1C4CE0EB-980A-468B-8769-D2006FCCA431}"/>
  <bookViews>
    <workbookView xWindow="-110" yWindow="-110" windowWidth="19420" windowHeight="10300" xr2:uid="{731802CE-FA4D-4447-88F3-C734CB949B52}"/>
  </bookViews>
  <sheets>
    <sheet name="Solución inicial básic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" l="1" a="1"/>
  <c r="D24" i="2" s="1"/>
  <c r="W12" i="2" a="1"/>
  <c r="W12" i="2" s="1"/>
  <c r="Q14" i="2" a="1"/>
  <c r="Q14" i="2" s="1"/>
  <c r="J14" i="2"/>
  <c r="J16" i="2" a="1"/>
  <c r="J16" i="2" s="1"/>
  <c r="C16" i="2" a="1"/>
  <c r="C16" i="2" s="1"/>
  <c r="L48" i="2" a="1"/>
  <c r="L48" i="2" s="1"/>
  <c r="K48" i="2" a="1"/>
  <c r="K48" i="2" s="1"/>
  <c r="J48" i="2" a="1"/>
  <c r="J48" i="2" s="1"/>
  <c r="F48" i="2" a="1"/>
  <c r="F48" i="2" s="1"/>
  <c r="C48" i="2" a="1"/>
  <c r="C48" i="2" s="1"/>
  <c r="C32" i="2" a="1"/>
  <c r="C32" i="2" s="1"/>
  <c r="F30" i="2" l="1" a="1"/>
  <c r="F30" i="2" s="1"/>
  <c r="N48" i="2" a="1"/>
  <c r="N48" i="2" s="1"/>
  <c r="T44" i="2" s="1" a="1"/>
  <c r="T44" i="2" s="1"/>
  <c r="T51" i="2" s="1" a="1"/>
  <c r="T51" i="2" s="1"/>
  <c r="O30" i="2" l="1" a="1"/>
  <c r="O30" i="2" s="1"/>
  <c r="O36" i="2" s="1"/>
  <c r="C56" i="2" a="1"/>
  <c r="C56" i="2" s="1"/>
  <c r="C58" i="2" s="1" a="1"/>
  <c r="C58" i="2" s="1"/>
  <c r="G58" i="2" s="1" a="1"/>
  <c r="G58" i="2" s="1"/>
  <c r="K30" i="2" l="1" a="1"/>
  <c r="K30" i="2" s="1"/>
  <c r="S30" i="2" s="1" a="1"/>
  <c r="S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<sst xmlns="http://schemas.openxmlformats.org/spreadsheetml/2006/main" count="29" uniqueCount="23">
  <si>
    <t>INFORMACIÓN INICIAL</t>
  </si>
  <si>
    <t>x1</t>
  </si>
  <si>
    <t>x2</t>
  </si>
  <si>
    <t>x3</t>
  </si>
  <si>
    <t>x4</t>
  </si>
  <si>
    <t>x5</t>
  </si>
  <si>
    <t>x6</t>
  </si>
  <si>
    <t>x7</t>
  </si>
  <si>
    <t>ITERACIÓN 0</t>
  </si>
  <si>
    <t>Revision de optimalidad</t>
  </si>
  <si>
    <t>Dirección de movimiento</t>
  </si>
  <si>
    <t>Longitud de movimiento</t>
  </si>
  <si>
    <t>Entra</t>
  </si>
  <si>
    <t>X1</t>
  </si>
  <si>
    <t>PRM</t>
  </si>
  <si>
    <t>X7</t>
  </si>
  <si>
    <t>ENTRA</t>
  </si>
  <si>
    <t>SALE</t>
  </si>
  <si>
    <t>X2</t>
  </si>
  <si>
    <t>X6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</si>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</sst>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0" borderId="0" xfId="0" applyFont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BEC426-33DB-4B7C-8705-E7AC71260931}"/>
                </a:ext>
              </a:extLst>
            </xdr:cNvPr>
            <xdr:cNvSpPr txBox="1"/>
          </xdr:nvSpPr>
          <xdr:spPr>
            <a:xfrm>
              <a:off x="477391" y="4288959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BEC426-33DB-4B7C-8705-E7AC71260931}"/>
                </a:ext>
              </a:extLst>
            </xdr:cNvPr>
            <xdr:cNvSpPr txBox="1"/>
          </xdr:nvSpPr>
          <xdr:spPr>
            <a:xfrm>
              <a:off x="477391" y="4288959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13</xdr:col>
      <xdr:colOff>381206</xdr:colOff>
      <xdr:row>23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A9CF52-A7BB-4D1E-BA6D-1170ED722CAC}"/>
                </a:ext>
              </a:extLst>
            </xdr:cNvPr>
            <xdr:cNvSpPr txBox="1"/>
          </xdr:nvSpPr>
          <xdr:spPr>
            <a:xfrm>
              <a:off x="4610306" y="44333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A9CF52-A7BB-4D1E-BA6D-1170ED722CAC}"/>
                </a:ext>
              </a:extLst>
            </xdr:cNvPr>
            <xdr:cNvSpPr txBox="1"/>
          </xdr:nvSpPr>
          <xdr:spPr>
            <a:xfrm>
              <a:off x="4610306" y="44333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AE09638-70C7-4280-8103-9629EF450DD5}"/>
                </a:ext>
              </a:extLst>
            </xdr:cNvPr>
            <xdr:cNvSpPr txBox="1"/>
          </xdr:nvSpPr>
          <xdr:spPr>
            <a:xfrm>
              <a:off x="83820" y="69544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AE09638-70C7-4280-8103-9629EF450DD5}"/>
                </a:ext>
              </a:extLst>
            </xdr:cNvPr>
            <xdr:cNvSpPr txBox="1"/>
          </xdr:nvSpPr>
          <xdr:spPr>
            <a:xfrm>
              <a:off x="83820" y="69544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289560</xdr:colOff>
      <xdr:row>36</xdr:row>
      <xdr:rowOff>121920</xdr:rowOff>
    </xdr:from>
    <xdr:ext cx="1921552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DF53885-828C-456B-AD07-BDC696694605}"/>
                </a:ext>
              </a:extLst>
            </xdr:cNvPr>
            <xdr:cNvSpPr txBox="1"/>
          </xdr:nvSpPr>
          <xdr:spPr>
            <a:xfrm>
              <a:off x="5928360" y="68021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DF53885-828C-456B-AD07-BDC696694605}"/>
                </a:ext>
              </a:extLst>
            </xdr:cNvPr>
            <xdr:cNvSpPr txBox="1"/>
          </xdr:nvSpPr>
          <xdr:spPr>
            <a:xfrm>
              <a:off x="5928360" y="68021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808FE6-3F1A-4F09-A2FD-C074CB9D713A}"/>
                </a:ext>
              </a:extLst>
            </xdr:cNvPr>
            <xdr:cNvSpPr txBox="1"/>
          </xdr:nvSpPr>
          <xdr:spPr>
            <a:xfrm>
              <a:off x="9398497" y="5790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808FE6-3F1A-4F09-A2FD-C074CB9D713A}"/>
                </a:ext>
              </a:extLst>
            </xdr:cNvPr>
            <xdr:cNvSpPr txBox="1"/>
          </xdr:nvSpPr>
          <xdr:spPr>
            <a:xfrm>
              <a:off x="9398497" y="5790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1662233-4728-4485-9F0B-2B0B05318DF8}"/>
                </a:ext>
              </a:extLst>
            </xdr:cNvPr>
            <xdr:cNvSpPr txBox="1"/>
          </xdr:nvSpPr>
          <xdr:spPr>
            <a:xfrm>
              <a:off x="704585" y="901026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1662233-4728-4485-9F0B-2B0B05318DF8}"/>
                </a:ext>
              </a:extLst>
            </xdr:cNvPr>
            <xdr:cNvSpPr txBox="1"/>
          </xdr:nvSpPr>
          <xdr:spPr>
            <a:xfrm>
              <a:off x="704585" y="901026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88E6982-52F7-4FA9-8C4E-A51949D231F9}"/>
                </a:ext>
              </a:extLst>
            </xdr:cNvPr>
            <xdr:cNvSpPr txBox="1"/>
          </xdr:nvSpPr>
          <xdr:spPr>
            <a:xfrm>
              <a:off x="4906482" y="82280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88E6982-52F7-4FA9-8C4E-A51949D231F9}"/>
                </a:ext>
              </a:extLst>
            </xdr:cNvPr>
            <xdr:cNvSpPr txBox="1"/>
          </xdr:nvSpPr>
          <xdr:spPr>
            <a:xfrm>
              <a:off x="4906482" y="82280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EBC7E6-571C-4D92-9CDE-F2439AFA1400}"/>
                </a:ext>
              </a:extLst>
            </xdr:cNvPr>
            <xdr:cNvSpPr txBox="1"/>
          </xdr:nvSpPr>
          <xdr:spPr>
            <a:xfrm>
              <a:off x="6278766" y="5764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EBC7E6-571C-4D92-9CDE-F2439AFA1400}"/>
                </a:ext>
              </a:extLst>
            </xdr:cNvPr>
            <xdr:cNvSpPr txBox="1"/>
          </xdr:nvSpPr>
          <xdr:spPr>
            <a:xfrm>
              <a:off x="6278766" y="5764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20</xdr:col>
      <xdr:colOff>57168</xdr:colOff>
      <xdr:row>11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C932D44-88F0-4651-B965-133648059DF2}"/>
                </a:ext>
              </a:extLst>
            </xdr:cNvPr>
            <xdr:cNvSpPr txBox="1"/>
          </xdr:nvSpPr>
          <xdr:spPr>
            <a:xfrm>
              <a:off x="8045468" y="20636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C932D44-88F0-4651-B965-133648059DF2}"/>
                </a:ext>
              </a:extLst>
            </xdr:cNvPr>
            <xdr:cNvSpPr txBox="1"/>
          </xdr:nvSpPr>
          <xdr:spPr>
            <a:xfrm>
              <a:off x="8045468" y="20636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22</xdr:col>
      <xdr:colOff>16483</xdr:colOff>
      <xdr:row>19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88988A8-5DF7-48E3-BEAA-2EC548CAEADA}"/>
                </a:ext>
              </a:extLst>
            </xdr:cNvPr>
            <xdr:cNvSpPr txBox="1"/>
          </xdr:nvSpPr>
          <xdr:spPr>
            <a:xfrm>
              <a:off x="8944583" y="35722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88988A8-5DF7-48E3-BEAA-2EC548CAEADA}"/>
                </a:ext>
              </a:extLst>
            </xdr:cNvPr>
            <xdr:cNvSpPr txBox="1"/>
          </xdr:nvSpPr>
          <xdr:spPr>
            <a:xfrm>
              <a:off x="8944583" y="35722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59BF451-00E7-4D7D-B4A3-66453126BAB0}"/>
                </a:ext>
              </a:extLst>
            </xdr:cNvPr>
            <xdr:cNvSpPr txBox="1"/>
          </xdr:nvSpPr>
          <xdr:spPr>
            <a:xfrm>
              <a:off x="709368" y="20418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59BF451-00E7-4D7D-B4A3-66453126BAB0}"/>
                </a:ext>
              </a:extLst>
            </xdr:cNvPr>
            <xdr:cNvSpPr txBox="1"/>
          </xdr:nvSpPr>
          <xdr:spPr>
            <a:xfrm>
              <a:off x="709368" y="20418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A948773-5217-4730-9268-307AB820B5BB}"/>
                </a:ext>
              </a:extLst>
            </xdr:cNvPr>
            <xdr:cNvSpPr txBox="1"/>
          </xdr:nvSpPr>
          <xdr:spPr>
            <a:xfrm>
              <a:off x="3964000" y="20480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A948773-5217-4730-9268-307AB820B5BB}"/>
                </a:ext>
              </a:extLst>
            </xdr:cNvPr>
            <xdr:cNvSpPr txBox="1"/>
          </xdr:nvSpPr>
          <xdr:spPr>
            <a:xfrm>
              <a:off x="3964000" y="20480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3F7CAB-91AD-4C0F-A63A-683BA7B3F5B7}"/>
                </a:ext>
              </a:extLst>
            </xdr:cNvPr>
            <xdr:cNvSpPr txBox="1"/>
          </xdr:nvSpPr>
          <xdr:spPr>
            <a:xfrm>
              <a:off x="699205" y="24018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3F7CAB-91AD-4C0F-A63A-683BA7B3F5B7}"/>
                </a:ext>
              </a:extLst>
            </xdr:cNvPr>
            <xdr:cNvSpPr txBox="1"/>
          </xdr:nvSpPr>
          <xdr:spPr>
            <a:xfrm>
              <a:off x="699205" y="24018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A5BAF39-C795-4364-A5E5-C2325F273C1A}"/>
                </a:ext>
              </a:extLst>
            </xdr:cNvPr>
            <xdr:cNvSpPr txBox="1"/>
          </xdr:nvSpPr>
          <xdr:spPr>
            <a:xfrm>
              <a:off x="3949347" y="24624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A5BAF39-C795-4364-A5E5-C2325F273C1A}"/>
                </a:ext>
              </a:extLst>
            </xdr:cNvPr>
            <xdr:cNvSpPr txBox="1"/>
          </xdr:nvSpPr>
          <xdr:spPr>
            <a:xfrm>
              <a:off x="3949347" y="24624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82D6526-1A07-4B6F-9E41-C051A00B9981}"/>
                </a:ext>
              </a:extLst>
            </xdr:cNvPr>
            <xdr:cNvSpPr txBox="1"/>
          </xdr:nvSpPr>
          <xdr:spPr>
            <a:xfrm>
              <a:off x="728316" y="30638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82D6526-1A07-4B6F-9E41-C051A00B9981}"/>
                </a:ext>
              </a:extLst>
            </xdr:cNvPr>
            <xdr:cNvSpPr txBox="1"/>
          </xdr:nvSpPr>
          <xdr:spPr>
            <a:xfrm>
              <a:off x="728316" y="30638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B9F1CFE-9351-4940-B94B-8FA1E94A280B}"/>
                </a:ext>
              </a:extLst>
            </xdr:cNvPr>
            <xdr:cNvSpPr txBox="1"/>
          </xdr:nvSpPr>
          <xdr:spPr>
            <a:xfrm>
              <a:off x="4007193" y="30991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B9F1CFE-9351-4940-B94B-8FA1E94A280B}"/>
                </a:ext>
              </a:extLst>
            </xdr:cNvPr>
            <xdr:cNvSpPr txBox="1"/>
          </xdr:nvSpPr>
          <xdr:spPr>
            <a:xfrm>
              <a:off x="4007193" y="30991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14</xdr:col>
      <xdr:colOff>318531</xdr:colOff>
      <xdr:row>14</xdr:row>
      <xdr:rowOff>94401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9927CF7-3346-47C4-A368-BDA2B29986F4}"/>
                </a:ext>
              </a:extLst>
            </xdr:cNvPr>
            <xdr:cNvSpPr txBox="1"/>
          </xdr:nvSpPr>
          <xdr:spPr>
            <a:xfrm>
              <a:off x="6907590" y="270910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9927CF7-3346-47C4-A368-BDA2B29986F4}"/>
                </a:ext>
              </a:extLst>
            </xdr:cNvPr>
            <xdr:cNvSpPr txBox="1"/>
          </xdr:nvSpPr>
          <xdr:spPr>
            <a:xfrm>
              <a:off x="6907590" y="270910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E9ADC2-7A78-4C1A-A07A-E4012B3ED316}"/>
                </a:ext>
              </a:extLst>
            </xdr:cNvPr>
            <xdr:cNvSpPr txBox="1"/>
          </xdr:nvSpPr>
          <xdr:spPr>
            <a:xfrm>
              <a:off x="540455" y="46765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E9ADC2-7A78-4C1A-A07A-E4012B3ED316}"/>
                </a:ext>
              </a:extLst>
            </xdr:cNvPr>
            <xdr:cNvSpPr txBox="1"/>
          </xdr:nvSpPr>
          <xdr:spPr>
            <a:xfrm>
              <a:off x="540455" y="46765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7</xdr:col>
      <xdr:colOff>214588</xdr:colOff>
      <xdr:row>25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B81D51CF-329B-40AD-9419-AD861F15E730}"/>
                </a:ext>
              </a:extLst>
            </xdr:cNvPr>
            <xdr:cNvSpPr txBox="1"/>
          </xdr:nvSpPr>
          <xdr:spPr>
            <a:xfrm>
              <a:off x="2564088" y="46721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B81D51CF-329B-40AD-9419-AD861F15E730}"/>
                </a:ext>
              </a:extLst>
            </xdr:cNvPr>
            <xdr:cNvSpPr txBox="1"/>
          </xdr:nvSpPr>
          <xdr:spPr>
            <a:xfrm>
              <a:off x="2564088" y="46721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13</xdr:col>
      <xdr:colOff>341174</xdr:colOff>
      <xdr:row>24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513EEFC-579F-400A-A729-1C79F5D2C544}"/>
                </a:ext>
              </a:extLst>
            </xdr:cNvPr>
            <xdr:cNvSpPr txBox="1"/>
          </xdr:nvSpPr>
          <xdr:spPr>
            <a:xfrm>
              <a:off x="4570274" y="46463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513EEFC-579F-400A-A729-1C79F5D2C544}"/>
                </a:ext>
              </a:extLst>
            </xdr:cNvPr>
            <xdr:cNvSpPr txBox="1"/>
          </xdr:nvSpPr>
          <xdr:spPr>
            <a:xfrm>
              <a:off x="4570274" y="46463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4AFC51B-86FC-409D-91CF-362265AAB54B}"/>
                </a:ext>
              </a:extLst>
            </xdr:cNvPr>
            <xdr:cNvSpPr txBox="1"/>
          </xdr:nvSpPr>
          <xdr:spPr>
            <a:xfrm>
              <a:off x="743303" y="60867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4AFC51B-86FC-409D-91CF-362265AAB54B}"/>
                </a:ext>
              </a:extLst>
            </xdr:cNvPr>
            <xdr:cNvSpPr txBox="1"/>
          </xdr:nvSpPr>
          <xdr:spPr>
            <a:xfrm>
              <a:off x="743303" y="60867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C6D7F02-BD51-4D03-93D4-7480A715AF38}"/>
                </a:ext>
              </a:extLst>
            </xdr:cNvPr>
            <xdr:cNvSpPr txBox="1"/>
          </xdr:nvSpPr>
          <xdr:spPr>
            <a:xfrm>
              <a:off x="1998330" y="5883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C6D7F02-BD51-4D03-93D4-7480A715AF38}"/>
                </a:ext>
              </a:extLst>
            </xdr:cNvPr>
            <xdr:cNvSpPr txBox="1"/>
          </xdr:nvSpPr>
          <xdr:spPr>
            <a:xfrm>
              <a:off x="1998330" y="5883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ACD75D2-A35F-4285-8969-6211520CAE22}"/>
                </a:ext>
              </a:extLst>
            </xdr:cNvPr>
            <xdr:cNvSpPr txBox="1"/>
          </xdr:nvSpPr>
          <xdr:spPr>
            <a:xfrm>
              <a:off x="4286404" y="57075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ACD75D2-A35F-4285-8969-6211520CAE22}"/>
                </a:ext>
              </a:extLst>
            </xdr:cNvPr>
            <xdr:cNvSpPr txBox="1"/>
          </xdr:nvSpPr>
          <xdr:spPr>
            <a:xfrm>
              <a:off x="4286404" y="57075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A121E38-7824-4BCA-AE49-328042B3C95D}"/>
                </a:ext>
              </a:extLst>
            </xdr:cNvPr>
            <xdr:cNvSpPr txBox="1"/>
          </xdr:nvSpPr>
          <xdr:spPr>
            <a:xfrm>
              <a:off x="4276327" y="62879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A121E38-7824-4BCA-AE49-328042B3C95D}"/>
                </a:ext>
              </a:extLst>
            </xdr:cNvPr>
            <xdr:cNvSpPr txBox="1"/>
          </xdr:nvSpPr>
          <xdr:spPr>
            <a:xfrm>
              <a:off x="4276327" y="62879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133046</xdr:colOff>
      <xdr:row>34</xdr:row>
      <xdr:rowOff>185725</xdr:rowOff>
    </xdr:from>
    <xdr:ext cx="19960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B2B1A09C-9445-4B35-991C-85EA9DA1B8F9}"/>
                </a:ext>
              </a:extLst>
            </xdr:cNvPr>
            <xdr:cNvSpPr txBox="1"/>
          </xdr:nvSpPr>
          <xdr:spPr>
            <a:xfrm>
              <a:off x="6241746" y="6497625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B2B1A09C-9445-4B35-991C-85EA9DA1B8F9}"/>
                </a:ext>
              </a:extLst>
            </xdr:cNvPr>
            <xdr:cNvSpPr txBox="1"/>
          </xdr:nvSpPr>
          <xdr:spPr>
            <a:xfrm>
              <a:off x="6241746" y="6497625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0</xdr:col>
      <xdr:colOff>44097</xdr:colOff>
      <xdr:row>55</xdr:row>
      <xdr:rowOff>842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31819EEA-2734-488B-8754-C13E25FAAB6C}"/>
                </a:ext>
              </a:extLst>
            </xdr:cNvPr>
            <xdr:cNvSpPr txBox="1"/>
          </xdr:nvSpPr>
          <xdr:spPr>
            <a:xfrm>
              <a:off x="44097" y="101798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31819EEA-2734-488B-8754-C13E25FAAB6C}"/>
                </a:ext>
              </a:extLst>
            </xdr:cNvPr>
            <xdr:cNvSpPr txBox="1"/>
          </xdr:nvSpPr>
          <xdr:spPr>
            <a:xfrm>
              <a:off x="44097" y="10179892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9</xdr:col>
      <xdr:colOff>381206</xdr:colOff>
      <xdr:row>55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">
              <a:extLst>
                <a:ext uri="{FF2B5EF4-FFF2-40B4-BE49-F238E27FC236}">
                  <a16:creationId xmlns:a16="http://schemas.microsoft.com/office/drawing/2014/main" id="{96026ED1-1241-4049-BB2E-B2565164C384}"/>
                </a:ext>
              </a:extLst>
            </xdr:cNvPr>
            <xdr:cNvSpPr txBox="1"/>
          </xdr:nvSpPr>
          <xdr:spPr>
            <a:xfrm>
              <a:off x="4610306" y="103261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28" name="CuadroTexto 2">
              <a:extLst>
                <a:ext uri="{FF2B5EF4-FFF2-40B4-BE49-F238E27FC236}">
                  <a16:creationId xmlns:a16="http://schemas.microsoft.com/office/drawing/2014/main" id="{96026ED1-1241-4049-BB2E-B2565164C384}"/>
                </a:ext>
              </a:extLst>
            </xdr:cNvPr>
            <xdr:cNvSpPr txBox="1"/>
          </xdr:nvSpPr>
          <xdr:spPr>
            <a:xfrm>
              <a:off x="4610306" y="103261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17</xdr:col>
      <xdr:colOff>57168</xdr:colOff>
      <xdr:row>43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DD34A6AF-EAAF-4635-A6E8-8C72C4742FF9}"/>
                </a:ext>
              </a:extLst>
            </xdr:cNvPr>
            <xdr:cNvSpPr txBox="1"/>
          </xdr:nvSpPr>
          <xdr:spPr>
            <a:xfrm>
              <a:off x="8045468" y="79881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DD34A6AF-EAAF-4635-A6E8-8C72C4742FF9}"/>
                </a:ext>
              </a:extLst>
            </xdr:cNvPr>
            <xdr:cNvSpPr txBox="1"/>
          </xdr:nvSpPr>
          <xdr:spPr>
            <a:xfrm>
              <a:off x="8045468" y="79881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19</xdr:col>
      <xdr:colOff>16483</xdr:colOff>
      <xdr:row>51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9F0A82C-0B34-4964-8CF5-6C847AD9B5A1}"/>
                </a:ext>
              </a:extLst>
            </xdr:cNvPr>
            <xdr:cNvSpPr txBox="1"/>
          </xdr:nvSpPr>
          <xdr:spPr>
            <a:xfrm>
              <a:off x="8944583" y="9471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9F0A82C-0B34-4964-8CF5-6C847AD9B5A1}"/>
                </a:ext>
              </a:extLst>
            </xdr:cNvPr>
            <xdr:cNvSpPr txBox="1"/>
          </xdr:nvSpPr>
          <xdr:spPr>
            <a:xfrm>
              <a:off x="8944583" y="94713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42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90BB4C6-8CD5-430A-9B60-E1F961F83DAC}"/>
                </a:ext>
              </a:extLst>
            </xdr:cNvPr>
            <xdr:cNvSpPr txBox="1"/>
          </xdr:nvSpPr>
          <xdr:spPr>
            <a:xfrm>
              <a:off x="709368" y="79664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90BB4C6-8CD5-430A-9B60-E1F961F83DAC}"/>
                </a:ext>
              </a:extLst>
            </xdr:cNvPr>
            <xdr:cNvSpPr txBox="1"/>
          </xdr:nvSpPr>
          <xdr:spPr>
            <a:xfrm>
              <a:off x="709368" y="79664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43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12C192CC-DE8E-44C1-98A0-C569067F865E}"/>
                </a:ext>
              </a:extLst>
            </xdr:cNvPr>
            <xdr:cNvSpPr txBox="1"/>
          </xdr:nvSpPr>
          <xdr:spPr>
            <a:xfrm>
              <a:off x="3964000" y="79725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12C192CC-DE8E-44C1-98A0-C569067F865E}"/>
                </a:ext>
              </a:extLst>
            </xdr:cNvPr>
            <xdr:cNvSpPr txBox="1"/>
          </xdr:nvSpPr>
          <xdr:spPr>
            <a:xfrm>
              <a:off x="3964000" y="79725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44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F49A0B6D-AC38-4121-BFE6-08D7758D05B1}"/>
                </a:ext>
              </a:extLst>
            </xdr:cNvPr>
            <xdr:cNvSpPr txBox="1"/>
          </xdr:nvSpPr>
          <xdr:spPr>
            <a:xfrm>
              <a:off x="699205" y="83200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F49A0B6D-AC38-4121-BFE6-08D7758D05B1}"/>
                </a:ext>
              </a:extLst>
            </xdr:cNvPr>
            <xdr:cNvSpPr txBox="1"/>
          </xdr:nvSpPr>
          <xdr:spPr>
            <a:xfrm>
              <a:off x="699205" y="83200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45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AA8D4982-8EA5-4631-9AF6-B5CF1CBB42EB}"/>
                </a:ext>
              </a:extLst>
            </xdr:cNvPr>
            <xdr:cNvSpPr txBox="1"/>
          </xdr:nvSpPr>
          <xdr:spPr>
            <a:xfrm>
              <a:off x="3949347" y="83743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AA8D4982-8EA5-4631-9AF6-B5CF1CBB42EB}"/>
                </a:ext>
              </a:extLst>
            </xdr:cNvPr>
            <xdr:cNvSpPr txBox="1"/>
          </xdr:nvSpPr>
          <xdr:spPr>
            <a:xfrm>
              <a:off x="3949347" y="83743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48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0976386B-9819-4ABC-B781-9CE2CE6181E4}"/>
                </a:ext>
              </a:extLst>
            </xdr:cNvPr>
            <xdr:cNvSpPr txBox="1"/>
          </xdr:nvSpPr>
          <xdr:spPr>
            <a:xfrm>
              <a:off x="728316" y="89630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0976386B-9819-4ABC-B781-9CE2CE6181E4}"/>
                </a:ext>
              </a:extLst>
            </xdr:cNvPr>
            <xdr:cNvSpPr txBox="1"/>
          </xdr:nvSpPr>
          <xdr:spPr>
            <a:xfrm>
              <a:off x="728316" y="89630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48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38F60E0A-7054-43C5-8153-43A1A6875807}"/>
                </a:ext>
              </a:extLst>
            </xdr:cNvPr>
            <xdr:cNvSpPr txBox="1"/>
          </xdr:nvSpPr>
          <xdr:spPr>
            <a:xfrm>
              <a:off x="4007193" y="89982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38F60E0A-7054-43C5-8153-43A1A6875807}"/>
                </a:ext>
              </a:extLst>
            </xdr:cNvPr>
            <xdr:cNvSpPr txBox="1"/>
          </xdr:nvSpPr>
          <xdr:spPr>
            <a:xfrm>
              <a:off x="4007193" y="89982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12</xdr:col>
      <xdr:colOff>42119</xdr:colOff>
      <xdr:row>48</xdr:row>
      <xdr:rowOff>86931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7D2A439D-816F-4287-B821-36299E69C668}"/>
                </a:ext>
              </a:extLst>
            </xdr:cNvPr>
            <xdr:cNvSpPr txBox="1"/>
          </xdr:nvSpPr>
          <xdr:spPr>
            <a:xfrm>
              <a:off x="5680919" y="897693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7D2A439D-816F-4287-B821-36299E69C668}"/>
                </a:ext>
              </a:extLst>
            </xdr:cNvPr>
            <xdr:cNvSpPr txBox="1"/>
          </xdr:nvSpPr>
          <xdr:spPr>
            <a:xfrm>
              <a:off x="5680919" y="897693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57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5D943459-AC6C-4768-9CB0-A195EEB9B2DD}"/>
                </a:ext>
              </a:extLst>
            </xdr:cNvPr>
            <xdr:cNvSpPr txBox="1"/>
          </xdr:nvSpPr>
          <xdr:spPr>
            <a:xfrm>
              <a:off x="540455" y="105693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5D943459-AC6C-4768-9CB0-A195EEB9B2DD}"/>
                </a:ext>
              </a:extLst>
            </xdr:cNvPr>
            <xdr:cNvSpPr txBox="1"/>
          </xdr:nvSpPr>
          <xdr:spPr>
            <a:xfrm>
              <a:off x="540455" y="105693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5</xdr:col>
      <xdr:colOff>214588</xdr:colOff>
      <xdr:row>57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44EFB409-8D82-464D-95F5-BD0C93709D89}"/>
                </a:ext>
              </a:extLst>
            </xdr:cNvPr>
            <xdr:cNvSpPr txBox="1"/>
          </xdr:nvSpPr>
          <xdr:spPr>
            <a:xfrm>
              <a:off x="2564088" y="105649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44EFB409-8D82-464D-95F5-BD0C93709D89}"/>
                </a:ext>
              </a:extLst>
            </xdr:cNvPr>
            <xdr:cNvSpPr txBox="1"/>
          </xdr:nvSpPr>
          <xdr:spPr>
            <a:xfrm>
              <a:off x="2564088" y="105649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341174</xdr:colOff>
      <xdr:row>56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20">
              <a:extLst>
                <a:ext uri="{FF2B5EF4-FFF2-40B4-BE49-F238E27FC236}">
                  <a16:creationId xmlns:a16="http://schemas.microsoft.com/office/drawing/2014/main" id="{0F1AD00E-586F-4D2D-88CD-B080C565D4C5}"/>
                </a:ext>
              </a:extLst>
            </xdr:cNvPr>
            <xdr:cNvSpPr txBox="1"/>
          </xdr:nvSpPr>
          <xdr:spPr>
            <a:xfrm>
              <a:off x="4570274" y="105391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40" name="CuadroTexto 20">
              <a:extLst>
                <a:ext uri="{FF2B5EF4-FFF2-40B4-BE49-F238E27FC236}">
                  <a16:creationId xmlns:a16="http://schemas.microsoft.com/office/drawing/2014/main" id="{0F1AD00E-586F-4D2D-88CD-B080C565D4C5}"/>
                </a:ext>
              </a:extLst>
            </xdr:cNvPr>
            <xdr:cNvSpPr txBox="1"/>
          </xdr:nvSpPr>
          <xdr:spPr>
            <a:xfrm>
              <a:off x="4570274" y="105391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B298-99EE-4057-BECA-208DC52717A9}">
  <dimension ref="A1:AA59"/>
  <sheetViews>
    <sheetView showGridLines="0" tabSelected="1" zoomScale="62" zoomScaleNormal="85" workbookViewId="0">
      <selection activeCell="F26" sqref="F26"/>
    </sheetView>
  </sheetViews>
  <sheetFormatPr baseColWidth="10" defaultColWidth="6.7265625" defaultRowHeight="14.5" x14ac:dyDescent="0.35"/>
  <sheetData>
    <row r="1" spans="1:27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7" x14ac:dyDescent="0.3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20</v>
      </c>
      <c r="K3" t="s">
        <v>21</v>
      </c>
      <c r="L3" s="2" t="s">
        <v>22</v>
      </c>
      <c r="R3" s="2"/>
      <c r="S3" s="2"/>
      <c r="T3" s="2"/>
      <c r="U3" s="2"/>
      <c r="V3" s="2"/>
      <c r="W3" s="2"/>
      <c r="X3" s="2"/>
    </row>
    <row r="4" spans="1:27" x14ac:dyDescent="0.35">
      <c r="B4" s="2"/>
      <c r="C4" s="3">
        <v>7</v>
      </c>
      <c r="D4" s="3">
        <v>0</v>
      </c>
      <c r="E4" s="3">
        <v>15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N4" s="2"/>
      <c r="O4" s="3">
        <v>105</v>
      </c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35">
      <c r="B5" s="2"/>
      <c r="C5" s="3">
        <v>0</v>
      </c>
      <c r="D5" s="3">
        <v>2</v>
      </c>
      <c r="E5" s="3">
        <v>5</v>
      </c>
      <c r="F5" s="3">
        <v>3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N5" s="2"/>
      <c r="O5" s="3">
        <v>765</v>
      </c>
      <c r="P5" s="2"/>
      <c r="Q5" s="2"/>
      <c r="R5" s="2"/>
      <c r="S5" s="2"/>
      <c r="T5" s="2"/>
      <c r="U5" s="2"/>
      <c r="V5" s="2"/>
      <c r="W5" s="2"/>
      <c r="X5" s="2"/>
    </row>
    <row r="6" spans="1:27" ht="14.65" customHeight="1" x14ac:dyDescent="0.35">
      <c r="B6" s="2"/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N6" s="2"/>
      <c r="O6" s="3">
        <v>220</v>
      </c>
      <c r="P6" s="2"/>
      <c r="Q6" s="2"/>
      <c r="R6" s="5"/>
      <c r="S6" s="5"/>
      <c r="T6" s="5"/>
      <c r="U6" s="2"/>
      <c r="V6" s="2"/>
      <c r="W6" s="2"/>
      <c r="X6" s="2"/>
    </row>
    <row r="7" spans="1:27" ht="14.65" customHeight="1" x14ac:dyDescent="0.35">
      <c r="B7" s="2"/>
      <c r="C7" s="3">
        <v>-1</v>
      </c>
      <c r="D7" s="3">
        <v>0</v>
      </c>
      <c r="E7" s="3">
        <v>-2</v>
      </c>
      <c r="F7" s="3">
        <v>0</v>
      </c>
      <c r="G7" s="3">
        <v>-1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N7" s="2"/>
      <c r="O7" s="3">
        <v>-120</v>
      </c>
      <c r="P7" s="2"/>
      <c r="Q7" s="2"/>
      <c r="R7" s="5"/>
      <c r="S7" s="5"/>
      <c r="T7" s="5"/>
      <c r="U7" s="2"/>
      <c r="V7" s="2"/>
      <c r="W7" s="2"/>
      <c r="X7" s="2"/>
    </row>
    <row r="8" spans="1:27" x14ac:dyDescent="0.35">
      <c r="B8" s="2"/>
      <c r="C8" s="3">
        <v>0</v>
      </c>
      <c r="D8" s="3">
        <v>0</v>
      </c>
      <c r="E8" s="3">
        <v>0</v>
      </c>
      <c r="F8" s="3">
        <v>3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N8" s="2"/>
      <c r="O8" s="3">
        <v>225</v>
      </c>
      <c r="P8" s="2"/>
      <c r="Q8" s="2"/>
      <c r="R8" s="2"/>
      <c r="S8" s="2"/>
      <c r="T8" s="2"/>
      <c r="U8" s="2"/>
      <c r="V8" s="2"/>
      <c r="W8" s="2"/>
      <c r="X8" s="2"/>
    </row>
    <row r="9" spans="1:27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7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7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</row>
    <row r="12" spans="1:27" x14ac:dyDescent="0.35">
      <c r="B12" s="2"/>
      <c r="C12" s="3">
        <v>6</v>
      </c>
      <c r="D12" s="3">
        <v>7</v>
      </c>
      <c r="E12" s="3">
        <v>8</v>
      </c>
      <c r="F12" s="3">
        <v>9</v>
      </c>
      <c r="G12" s="3">
        <v>10</v>
      </c>
      <c r="I12" s="2"/>
      <c r="J12" s="3">
        <v>1</v>
      </c>
      <c r="K12" s="3">
        <v>2</v>
      </c>
      <c r="L12" s="3">
        <v>3</v>
      </c>
      <c r="M12" s="3">
        <v>4</v>
      </c>
      <c r="N12" s="3">
        <v>5</v>
      </c>
      <c r="P12" s="2"/>
      <c r="Q12" s="2"/>
      <c r="R12" s="2"/>
      <c r="S12" s="2"/>
      <c r="T12" s="2"/>
      <c r="U12" s="2"/>
      <c r="V12" s="2"/>
      <c r="W12" s="3" cm="1">
        <f t="array" ref="W12:W16">MMULT(_xlfn.ANCHORARRAY(Q14),O4:O8)</f>
        <v>105</v>
      </c>
      <c r="X12" s="2"/>
    </row>
    <row r="13" spans="1:27" x14ac:dyDescent="0.35"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3">
        <v>765</v>
      </c>
      <c r="X13" s="2"/>
    </row>
    <row r="14" spans="1:27" x14ac:dyDescent="0.35">
      <c r="C14" s="6">
        <v>0</v>
      </c>
      <c r="D14" s="6">
        <v>0</v>
      </c>
      <c r="E14" s="6">
        <v>0</v>
      </c>
      <c r="F14" s="6">
        <v>0</v>
      </c>
      <c r="G14" s="6">
        <v>0</v>
      </c>
      <c r="J14" s="6">
        <f>0</f>
        <v>0</v>
      </c>
      <c r="K14" s="6">
        <v>0</v>
      </c>
      <c r="L14" s="6">
        <v>0</v>
      </c>
      <c r="M14" s="6">
        <v>0</v>
      </c>
      <c r="N14" s="6">
        <v>0</v>
      </c>
      <c r="Q14" s="3" cm="1">
        <f t="array" ref="Q14:U18">MINVERSE(_xlfn.ANCHORARRAY(C16))</f>
        <v>1</v>
      </c>
      <c r="R14" s="3">
        <v>0</v>
      </c>
      <c r="S14" s="3">
        <v>0</v>
      </c>
      <c r="T14" s="3">
        <v>0</v>
      </c>
      <c r="U14" s="3">
        <v>0</v>
      </c>
      <c r="V14" s="2"/>
      <c r="W14" s="3">
        <v>220</v>
      </c>
      <c r="X14" s="2"/>
    </row>
    <row r="15" spans="1:27" x14ac:dyDescent="0.35"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2"/>
      <c r="W15" s="3">
        <v>-120</v>
      </c>
      <c r="X15" s="2"/>
    </row>
    <row r="16" spans="1:27" x14ac:dyDescent="0.35">
      <c r="B16" s="2"/>
      <c r="C16" s="13" cm="1">
        <f t="array" ref="C16:G20">H4:L8</f>
        <v>1</v>
      </c>
      <c r="D16" s="13">
        <v>0</v>
      </c>
      <c r="E16" s="13">
        <v>0</v>
      </c>
      <c r="F16" s="13">
        <v>0</v>
      </c>
      <c r="G16" s="13">
        <v>0</v>
      </c>
      <c r="H16" s="4">
        <v>1</v>
      </c>
      <c r="I16" s="2"/>
      <c r="J16" s="6" cm="1">
        <f t="array" ref="J16:N20">C4:G8</f>
        <v>7</v>
      </c>
      <c r="K16" s="6">
        <v>0</v>
      </c>
      <c r="L16" s="6">
        <v>15</v>
      </c>
      <c r="M16" s="6">
        <v>0</v>
      </c>
      <c r="N16" s="6">
        <v>0</v>
      </c>
      <c r="P16" s="2"/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2"/>
      <c r="W16" s="3">
        <v>225</v>
      </c>
      <c r="X16" s="2"/>
    </row>
    <row r="17" spans="2:24" x14ac:dyDescent="0.35">
      <c r="B17" s="2"/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4">
        <v>2</v>
      </c>
      <c r="I17" s="2"/>
      <c r="J17" s="6">
        <v>0</v>
      </c>
      <c r="K17" s="6">
        <v>2</v>
      </c>
      <c r="L17" s="6">
        <v>5</v>
      </c>
      <c r="M17" s="6">
        <v>3</v>
      </c>
      <c r="N17" s="6">
        <v>0</v>
      </c>
      <c r="P17" s="2"/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2"/>
      <c r="W17" s="2"/>
      <c r="X17" s="2"/>
    </row>
    <row r="18" spans="2:24" x14ac:dyDescent="0.35">
      <c r="B18" s="2"/>
      <c r="C18" s="13">
        <v>0</v>
      </c>
      <c r="D18" s="13">
        <v>0</v>
      </c>
      <c r="E18" s="13">
        <v>1</v>
      </c>
      <c r="F18" s="13">
        <v>0</v>
      </c>
      <c r="G18" s="13">
        <v>0</v>
      </c>
      <c r="H18" s="4">
        <v>3</v>
      </c>
      <c r="I18" s="2"/>
      <c r="J18" s="6">
        <v>1</v>
      </c>
      <c r="K18" s="6">
        <v>1</v>
      </c>
      <c r="L18" s="6">
        <v>0</v>
      </c>
      <c r="M18" s="6">
        <v>0</v>
      </c>
      <c r="N18" s="6">
        <v>0</v>
      </c>
      <c r="P18" s="2"/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2"/>
      <c r="W18" s="2"/>
      <c r="X18" s="2"/>
    </row>
    <row r="19" spans="2:24" x14ac:dyDescent="0.35">
      <c r="B19" s="2"/>
      <c r="C19" s="13">
        <v>0</v>
      </c>
      <c r="D19" s="13">
        <v>0</v>
      </c>
      <c r="E19" s="13">
        <v>0</v>
      </c>
      <c r="F19" s="13">
        <v>1</v>
      </c>
      <c r="G19" s="13">
        <v>0</v>
      </c>
      <c r="H19" s="4">
        <v>4</v>
      </c>
      <c r="I19" s="2"/>
      <c r="J19" s="6">
        <v>-1</v>
      </c>
      <c r="K19" s="6">
        <v>0</v>
      </c>
      <c r="L19" s="6">
        <v>-2</v>
      </c>
      <c r="M19" s="6">
        <v>0</v>
      </c>
      <c r="N19" s="6">
        <v>-1</v>
      </c>
      <c r="P19" s="2"/>
      <c r="U19" s="2"/>
      <c r="V19" s="2"/>
      <c r="W19" s="3">
        <v>0</v>
      </c>
      <c r="X19" s="2"/>
    </row>
    <row r="20" spans="2:24" x14ac:dyDescent="0.35">
      <c r="B20" s="2"/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4">
        <v>5</v>
      </c>
      <c r="I20" s="2"/>
      <c r="J20" s="6">
        <v>0</v>
      </c>
      <c r="K20" s="6">
        <v>0</v>
      </c>
      <c r="L20" s="6">
        <v>0</v>
      </c>
      <c r="M20" s="6">
        <v>3</v>
      </c>
      <c r="N20" s="6">
        <v>1</v>
      </c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P21" s="2"/>
      <c r="Q21" s="2"/>
      <c r="R21" s="2"/>
      <c r="S21" s="2"/>
      <c r="T21" s="2"/>
      <c r="U21" s="2"/>
      <c r="V21" s="2"/>
      <c r="W21" s="2"/>
    </row>
    <row r="22" spans="2:24" x14ac:dyDescent="0.35">
      <c r="B22" s="7" t="s">
        <v>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2"/>
      <c r="N22" s="2"/>
      <c r="O22" s="2"/>
      <c r="P22" s="2"/>
      <c r="Q22" s="2"/>
      <c r="R22" s="2"/>
      <c r="S22" s="2"/>
      <c r="T22" s="2"/>
    </row>
    <row r="23" spans="2:24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4" x14ac:dyDescent="0.35">
      <c r="C24" s="2"/>
      <c r="D24" s="3" cm="1">
        <f t="array" ref="D24:H24">MMULT(C14:G14,_xlfn.ANCHORARRAY(Q14))</f>
        <v>0</v>
      </c>
      <c r="E24" s="3">
        <v>0</v>
      </c>
      <c r="F24" s="3">
        <v>0</v>
      </c>
      <c r="G24" s="3">
        <v>0</v>
      </c>
      <c r="H24" s="3">
        <v>0</v>
      </c>
      <c r="I24" s="2"/>
      <c r="J24" s="2"/>
      <c r="O24" s="2"/>
      <c r="P24" s="2"/>
      <c r="Q24" s="2"/>
      <c r="R24" s="2"/>
      <c r="S24" s="2"/>
      <c r="T24" s="2"/>
    </row>
    <row r="25" spans="2:24" x14ac:dyDescent="0.35">
      <c r="C25" s="2"/>
      <c r="D25" s="2"/>
      <c r="E25" s="2"/>
      <c r="F25" s="2"/>
      <c r="G25" s="2"/>
      <c r="H25" s="2"/>
      <c r="I25" s="2"/>
      <c r="J25" s="2"/>
      <c r="N25" s="2"/>
      <c r="O25" s="2"/>
      <c r="P25" s="2"/>
      <c r="Q25" s="2"/>
      <c r="R25" s="2"/>
      <c r="S25" s="2"/>
      <c r="T25" s="2"/>
    </row>
    <row r="26" spans="2:24" x14ac:dyDescent="0.35">
      <c r="C26" s="2"/>
      <c r="D26" s="3"/>
      <c r="E26" s="3"/>
      <c r="F26" s="3"/>
      <c r="H26" s="2"/>
      <c r="I26" s="3"/>
      <c r="J26" s="3"/>
      <c r="K26" s="3"/>
      <c r="N26" s="2"/>
      <c r="O26" s="2"/>
      <c r="P26" s="2"/>
      <c r="Q26" s="2"/>
      <c r="R26" s="2"/>
      <c r="S26" s="2"/>
      <c r="T26" s="2"/>
    </row>
    <row r="27" spans="2:24" x14ac:dyDescent="0.35">
      <c r="C27" s="2"/>
      <c r="D27" s="2"/>
      <c r="E27" s="2"/>
      <c r="F27" s="2"/>
      <c r="H27" s="2"/>
      <c r="I27" s="2">
        <v>1</v>
      </c>
      <c r="J27" s="2">
        <v>2</v>
      </c>
      <c r="K27" s="2">
        <v>6</v>
      </c>
      <c r="L27" s="2"/>
      <c r="M27" s="2"/>
      <c r="N27" s="2"/>
      <c r="O27" s="2"/>
      <c r="P27" s="2"/>
      <c r="Q27" s="2"/>
      <c r="R27" s="2"/>
      <c r="S27" s="2"/>
      <c r="T27" s="2"/>
    </row>
    <row r="28" spans="2:24" x14ac:dyDescent="0.35">
      <c r="B28" s="8" t="s">
        <v>10</v>
      </c>
      <c r="C28" s="8"/>
      <c r="D28" s="8"/>
      <c r="E28" s="8"/>
      <c r="F28" s="8"/>
      <c r="G28" s="8"/>
      <c r="H28" s="8"/>
      <c r="I28" s="9"/>
      <c r="J28" s="8" t="s">
        <v>11</v>
      </c>
      <c r="K28" s="8"/>
      <c r="L28" s="8"/>
      <c r="M28" s="8"/>
      <c r="N28" s="8"/>
      <c r="O28" s="8"/>
      <c r="P28" s="8"/>
      <c r="Q28" s="8"/>
      <c r="R28" s="8"/>
      <c r="S28" s="8"/>
      <c r="T28" s="2"/>
    </row>
    <row r="29" spans="2:24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4" x14ac:dyDescent="0.35">
      <c r="B30" s="2" t="s">
        <v>12</v>
      </c>
      <c r="C30" s="10" t="s">
        <v>13</v>
      </c>
      <c r="D30" s="2"/>
      <c r="E30" s="2"/>
      <c r="F30" s="3" t="e" cm="1">
        <f t="array" ref="F30">-MMULT(_xlfn.ANCHORARRAY(Q14),_xlfn.ANCHORARRAY(C32))</f>
        <v>#VALUE!</v>
      </c>
      <c r="G30" s="2"/>
      <c r="H30" s="2"/>
      <c r="I30" s="2"/>
      <c r="J30" s="2"/>
      <c r="K30" s="3" t="e" cm="1" vm="1">
        <f t="array" aca="1" ref="K30" ca="1">_xlfn.ANCHORARRAY(W12)</f>
        <v>#VALUE!</v>
      </c>
      <c r="L30" s="2"/>
      <c r="M30" s="2"/>
      <c r="N30" s="2" t="s">
        <v>14</v>
      </c>
      <c r="O30" s="6" t="e" cm="1">
        <f t="array" ref="O30">IF(_xlfn.ANCHORARRAY(F30)&lt;0,-_xlfn.ANCHORARRAY(W12)/_xlfn.ANCHORARRAY(F30),"")</f>
        <v>#VALUE!</v>
      </c>
      <c r="P30" s="2"/>
      <c r="Q30" s="2"/>
      <c r="R30" s="2"/>
      <c r="S30" s="3" t="e" cm="1">
        <f t="array" aca="1" ref="S30:S36" ca="1">F30:F36*O36+K30:K36</f>
        <v>#VALUE!</v>
      </c>
      <c r="T30" s="2"/>
    </row>
    <row r="31" spans="2:24" x14ac:dyDescent="0.35">
      <c r="B31" s="2"/>
      <c r="C31" s="2"/>
      <c r="D31" s="2"/>
      <c r="E31" s="2"/>
      <c r="F31" s="3"/>
      <c r="G31" s="2"/>
      <c r="H31" s="2"/>
      <c r="I31" s="2"/>
      <c r="J31" s="2"/>
      <c r="K31" s="3"/>
      <c r="L31" s="2"/>
      <c r="M31" s="2"/>
      <c r="N31" s="2"/>
      <c r="O31" s="6"/>
      <c r="P31" s="2"/>
      <c r="Q31" s="2"/>
      <c r="R31" s="2"/>
      <c r="S31" s="3" t="e">
        <f ca="1"/>
        <v>#VALUE!</v>
      </c>
      <c r="T31" s="2"/>
    </row>
    <row r="32" spans="2:24" x14ac:dyDescent="0.35">
      <c r="B32" s="2"/>
      <c r="C32" s="3" cm="1">
        <f t="array" ref="C32:C35">D4:D7</f>
        <v>0</v>
      </c>
      <c r="D32" s="2"/>
      <c r="E32" s="2"/>
      <c r="F32" s="3"/>
      <c r="G32" s="2"/>
      <c r="H32" s="2"/>
      <c r="I32" s="2"/>
      <c r="J32" s="2"/>
      <c r="K32" s="3"/>
      <c r="L32" s="2"/>
      <c r="M32" s="2"/>
      <c r="N32" s="2"/>
      <c r="O32" s="6"/>
      <c r="P32" s="2"/>
      <c r="Q32" s="2"/>
      <c r="R32" s="2"/>
      <c r="S32" s="3" t="e">
        <f ca="1"/>
        <v>#VALUE!</v>
      </c>
      <c r="T32" s="2"/>
    </row>
    <row r="33" spans="1:21" x14ac:dyDescent="0.35">
      <c r="B33" s="2"/>
      <c r="C33" s="3">
        <v>2</v>
      </c>
      <c r="D33" s="2"/>
      <c r="E33" s="2"/>
      <c r="F33" s="3"/>
      <c r="G33" s="2"/>
      <c r="H33" s="2"/>
      <c r="I33" s="2"/>
      <c r="J33" s="2"/>
      <c r="K33" s="3"/>
      <c r="L33" s="2"/>
      <c r="M33" s="2"/>
      <c r="N33" s="2"/>
      <c r="O33" s="6"/>
      <c r="P33" s="2" t="s">
        <v>15</v>
      </c>
      <c r="Q33" s="2"/>
      <c r="R33" s="2"/>
      <c r="S33" s="3" t="e">
        <f ca="1"/>
        <v>#VALUE!</v>
      </c>
      <c r="T33" s="2"/>
    </row>
    <row r="34" spans="1:21" x14ac:dyDescent="0.35">
      <c r="B34" s="2"/>
      <c r="C34" s="3">
        <v>1</v>
      </c>
      <c r="D34" s="2"/>
      <c r="E34" s="2"/>
      <c r="F34" s="11">
        <v>1</v>
      </c>
      <c r="G34" s="2"/>
      <c r="H34" s="2"/>
      <c r="I34" s="2"/>
      <c r="J34" s="2"/>
      <c r="K34" s="11">
        <v>0</v>
      </c>
      <c r="L34" s="2"/>
      <c r="M34" s="2"/>
      <c r="N34" s="2"/>
      <c r="O34" s="2"/>
      <c r="P34" s="2"/>
      <c r="Q34" s="2"/>
      <c r="R34" s="2"/>
      <c r="S34" s="11" t="e">
        <f ca="1"/>
        <v>#VALUE!</v>
      </c>
      <c r="T34" s="2"/>
    </row>
    <row r="35" spans="1:21" x14ac:dyDescent="0.35">
      <c r="B35" s="2"/>
      <c r="C35" s="3">
        <v>0</v>
      </c>
      <c r="D35" s="2"/>
      <c r="E35" s="2"/>
      <c r="F35" s="11">
        <v>0</v>
      </c>
      <c r="G35" s="2"/>
      <c r="H35" s="2"/>
      <c r="I35" s="2"/>
      <c r="J35" s="2"/>
      <c r="K35" s="11">
        <v>0</v>
      </c>
      <c r="L35" s="2"/>
      <c r="M35" s="2"/>
      <c r="N35" s="2"/>
      <c r="Q35" s="2"/>
      <c r="R35" s="2"/>
      <c r="S35" s="11" t="e">
        <f ca="1"/>
        <v>#VALUE!</v>
      </c>
      <c r="T35" s="2"/>
    </row>
    <row r="36" spans="1:21" x14ac:dyDescent="0.35">
      <c r="B36" s="2"/>
      <c r="C36" s="2"/>
      <c r="D36" s="2"/>
      <c r="E36" s="2"/>
      <c r="F36" s="11">
        <v>0</v>
      </c>
      <c r="G36" s="2"/>
      <c r="H36" s="2"/>
      <c r="I36" s="2"/>
      <c r="J36" s="2"/>
      <c r="K36" s="11">
        <v>0</v>
      </c>
      <c r="L36" s="2"/>
      <c r="M36" s="2"/>
      <c r="N36" s="2"/>
      <c r="O36" s="6" t="e">
        <f>MIN(_xlfn.ANCHORARRAY(O30))</f>
        <v>#VALUE!</v>
      </c>
      <c r="P36" s="10" t="s">
        <v>7</v>
      </c>
      <c r="Q36" s="2"/>
      <c r="R36" s="2"/>
      <c r="S36" s="11" t="e">
        <f ca="1"/>
        <v>#VALUE!</v>
      </c>
      <c r="T36" s="2"/>
    </row>
    <row r="37" spans="1:2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1" x14ac:dyDescent="0.35">
      <c r="B38" s="2"/>
      <c r="C38" s="2"/>
      <c r="D38" s="2"/>
      <c r="E38" s="2"/>
      <c r="F38" s="12" t="s">
        <v>16</v>
      </c>
      <c r="G38" s="12"/>
      <c r="H38" s="10" t="s">
        <v>1</v>
      </c>
      <c r="I38" s="2"/>
      <c r="J38" s="12" t="s">
        <v>17</v>
      </c>
      <c r="K38" s="12"/>
      <c r="L38" s="10" t="s">
        <v>7</v>
      </c>
      <c r="M38" s="2"/>
      <c r="N38" s="2"/>
      <c r="O38" s="2"/>
      <c r="P38" s="2"/>
      <c r="Q38" s="2"/>
      <c r="R38" s="2"/>
      <c r="S38" s="2"/>
      <c r="T38" s="2"/>
    </row>
    <row r="39" spans="1:2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1" x14ac:dyDescent="0.35">
      <c r="A42" s="1" t="s">
        <v>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1" x14ac:dyDescent="0.35">
      <c r="B44" s="2"/>
      <c r="C44" s="3">
        <v>3</v>
      </c>
      <c r="D44" s="3">
        <v>4</v>
      </c>
      <c r="E44" s="3">
        <v>5</v>
      </c>
      <c r="F44" s="3">
        <v>1</v>
      </c>
      <c r="G44" s="2"/>
      <c r="I44" s="2"/>
      <c r="J44" s="3">
        <v>7</v>
      </c>
      <c r="K44" s="3">
        <v>2</v>
      </c>
      <c r="L44" s="3">
        <v>6</v>
      </c>
      <c r="M44" s="2"/>
      <c r="N44" s="2"/>
      <c r="O44" s="2"/>
      <c r="P44" s="2"/>
      <c r="Q44" s="2"/>
      <c r="R44" s="2"/>
      <c r="S44" s="2"/>
      <c r="T44" s="3" cm="1">
        <f t="array" ref="T44:T47">MMULT(_xlfn.ANCHORARRAY(N48),O4:O7)</f>
        <v>255</v>
      </c>
      <c r="U44" s="2"/>
    </row>
    <row r="45" spans="1:21" x14ac:dyDescent="0.35"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>
        <v>-100</v>
      </c>
      <c r="U45" s="2"/>
    </row>
    <row r="46" spans="1:21" x14ac:dyDescent="0.35">
      <c r="C46" s="6">
        <v>0</v>
      </c>
      <c r="D46" s="6">
        <v>0</v>
      </c>
      <c r="E46" s="6">
        <v>0</v>
      </c>
      <c r="F46" s="6">
        <v>0</v>
      </c>
      <c r="G46" s="2"/>
      <c r="J46" s="6">
        <v>1</v>
      </c>
      <c r="K46" s="6">
        <v>0</v>
      </c>
      <c r="L46" s="6">
        <v>0</v>
      </c>
      <c r="N46" s="2"/>
      <c r="O46" s="2"/>
      <c r="P46" s="2"/>
      <c r="Q46" s="2"/>
      <c r="R46" s="2"/>
      <c r="S46" s="2"/>
      <c r="T46" s="3">
        <v>-1435</v>
      </c>
      <c r="U46" s="2"/>
    </row>
    <row r="47" spans="1:21" x14ac:dyDescent="0.35">
      <c r="N47" s="2"/>
      <c r="O47" s="2"/>
      <c r="P47" s="2"/>
      <c r="Q47" s="2"/>
      <c r="R47" s="2"/>
      <c r="S47" s="2"/>
      <c r="T47" s="3">
        <v>220</v>
      </c>
      <c r="U47" s="2"/>
    </row>
    <row r="48" spans="1:21" x14ac:dyDescent="0.35">
      <c r="B48" s="2"/>
      <c r="C48" s="6" cm="1">
        <f t="array" ref="C48:E51">F4:H7</f>
        <v>0</v>
      </c>
      <c r="D48" s="6">
        <v>0</v>
      </c>
      <c r="E48" s="6">
        <v>1</v>
      </c>
      <c r="F48" s="6" cm="1">
        <f t="array" ref="F48:F51">C4:C7</f>
        <v>7</v>
      </c>
      <c r="G48" s="2"/>
      <c r="H48" s="4"/>
      <c r="I48" s="2"/>
      <c r="J48" s="6" cm="1">
        <f t="array" ref="J48:J51">I4:I7</f>
        <v>0</v>
      </c>
      <c r="K48" s="6" cm="1">
        <f t="array" ref="K48:K51">D4:D7</f>
        <v>0</v>
      </c>
      <c r="L48" s="6" t="e" cm="1">
        <f t="array" ref="L48">#REF!</f>
        <v>#REF!</v>
      </c>
      <c r="M48" s="2"/>
      <c r="N48" s="3" cm="1">
        <f t="array" ref="N48:Q51">MINVERSE(C48:F51)</f>
        <v>0</v>
      </c>
      <c r="O48" s="3">
        <v>0.33333333333333331</v>
      </c>
      <c r="P48" s="3">
        <v>0</v>
      </c>
      <c r="Q48" s="3">
        <v>0</v>
      </c>
      <c r="R48" s="2"/>
      <c r="S48" s="2"/>
      <c r="T48" s="2"/>
      <c r="U48" s="2"/>
    </row>
    <row r="49" spans="2:21" x14ac:dyDescent="0.35">
      <c r="B49" s="2"/>
      <c r="C49" s="6">
        <v>3</v>
      </c>
      <c r="D49" s="6">
        <v>0</v>
      </c>
      <c r="E49" s="6">
        <v>0</v>
      </c>
      <c r="F49" s="6">
        <v>0</v>
      </c>
      <c r="G49" s="2"/>
      <c r="H49" s="4"/>
      <c r="I49" s="2"/>
      <c r="J49" s="6">
        <v>1</v>
      </c>
      <c r="K49" s="6">
        <v>2</v>
      </c>
      <c r="L49" s="6"/>
      <c r="M49" s="2"/>
      <c r="N49" s="3">
        <v>0</v>
      </c>
      <c r="O49" s="3">
        <v>0</v>
      </c>
      <c r="P49" s="3">
        <v>-1</v>
      </c>
      <c r="Q49" s="3">
        <v>-1</v>
      </c>
      <c r="R49" s="2"/>
      <c r="S49" s="2"/>
      <c r="T49" s="2"/>
      <c r="U49" s="2"/>
    </row>
    <row r="50" spans="2:21" x14ac:dyDescent="0.35">
      <c r="B50" s="2"/>
      <c r="C50" s="6">
        <v>0</v>
      </c>
      <c r="D50" s="6">
        <v>0</v>
      </c>
      <c r="E50" s="6">
        <v>0</v>
      </c>
      <c r="F50" s="6">
        <v>1</v>
      </c>
      <c r="G50" s="2"/>
      <c r="H50" s="4"/>
      <c r="I50" s="2"/>
      <c r="J50" s="6">
        <v>0</v>
      </c>
      <c r="K50" s="6">
        <v>1</v>
      </c>
      <c r="L50" s="6"/>
      <c r="M50" s="2"/>
      <c r="N50" s="3">
        <v>1</v>
      </c>
      <c r="O50" s="3">
        <v>0</v>
      </c>
      <c r="P50" s="3">
        <v>-7</v>
      </c>
      <c r="Q50" s="3">
        <v>0</v>
      </c>
      <c r="R50" s="2"/>
      <c r="S50" s="2"/>
      <c r="T50" s="2"/>
      <c r="U50" s="2"/>
    </row>
    <row r="51" spans="2:21" x14ac:dyDescent="0.35">
      <c r="B51" s="2"/>
      <c r="C51" s="6">
        <v>0</v>
      </c>
      <c r="D51" s="6">
        <v>-1</v>
      </c>
      <c r="E51" s="6">
        <v>0</v>
      </c>
      <c r="F51" s="6">
        <v>-1</v>
      </c>
      <c r="G51" s="2"/>
      <c r="H51" s="4"/>
      <c r="I51" s="2"/>
      <c r="J51" s="6">
        <v>0</v>
      </c>
      <c r="K51" s="6">
        <v>0</v>
      </c>
      <c r="L51" s="6"/>
      <c r="M51" s="2"/>
      <c r="N51" s="3">
        <v>0</v>
      </c>
      <c r="O51" s="3">
        <v>0</v>
      </c>
      <c r="P51" s="3">
        <v>1</v>
      </c>
      <c r="Q51" s="3">
        <v>0</v>
      </c>
      <c r="R51" s="2"/>
      <c r="S51" s="2"/>
      <c r="T51" s="3" cm="1">
        <f t="array" ref="T51">MMULT(C46:F46,_xlfn.ANCHORARRAY(T44))</f>
        <v>0</v>
      </c>
      <c r="U51" s="2"/>
    </row>
    <row r="52" spans="2:21" x14ac:dyDescent="0.35">
      <c r="B52" s="2"/>
      <c r="C52" s="2"/>
      <c r="D52" s="2"/>
      <c r="E52" s="2"/>
      <c r="F52" s="2"/>
      <c r="G52" s="2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2:21" x14ac:dyDescent="0.35">
      <c r="B54" s="7" t="s">
        <v>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2"/>
      <c r="N54" s="2"/>
      <c r="O54" s="2"/>
      <c r="P54" s="2"/>
      <c r="Q54" s="2"/>
      <c r="R54" s="2"/>
      <c r="S54" s="2"/>
      <c r="T54" s="2"/>
    </row>
    <row r="55" spans="2:2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2:21" x14ac:dyDescent="0.35">
      <c r="B56" s="2"/>
      <c r="C56" s="3" cm="1">
        <f t="array" ref="C56:F56">MMULT(C46:F46,_xlfn.ANCHORARRAY(N48))</f>
        <v>0</v>
      </c>
      <c r="D56" s="3">
        <v>0</v>
      </c>
      <c r="E56" s="3">
        <v>0</v>
      </c>
      <c r="F56" s="3">
        <v>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2:2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1" x14ac:dyDescent="0.35">
      <c r="B58" s="2"/>
      <c r="C58" s="3" t="e" cm="1">
        <f t="array" ref="C58">MMULT(_xlfn.ANCHORARRAY(C56),J48:L51)</f>
        <v>#REF!</v>
      </c>
      <c r="D58" s="3"/>
      <c r="E58" s="3"/>
      <c r="F58" s="2"/>
      <c r="G58" s="3" t="e" cm="1">
        <f t="array" ref="G58:I58">J46:L46-_xlfn.ANCHORARRAY(C58)</f>
        <v>#REF!</v>
      </c>
      <c r="H58" s="3" t="e">
        <v>#REF!</v>
      </c>
      <c r="I58" s="3" t="e">
        <v>#REF!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2:21" x14ac:dyDescent="0.35">
      <c r="B59" s="2"/>
      <c r="C59" s="2"/>
      <c r="D59" s="2"/>
      <c r="E59" s="2"/>
      <c r="F59" s="2"/>
      <c r="G59" s="2" t="s">
        <v>15</v>
      </c>
      <c r="H59" s="2" t="s">
        <v>18</v>
      </c>
      <c r="I59" s="2" t="s">
        <v>19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</sheetData>
  <mergeCells count="9">
    <mergeCell ref="A42:U42"/>
    <mergeCell ref="B54:L54"/>
    <mergeCell ref="A1:U1"/>
    <mergeCell ref="A10:U10"/>
    <mergeCell ref="B22:L22"/>
    <mergeCell ref="B28:H28"/>
    <mergeCell ref="J28:S28"/>
    <mergeCell ref="F38:G38"/>
    <mergeCell ref="J38:K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14AE-226D-45E8-8447-5FA69B6D42B7}">
  <dimension ref="A1"/>
  <sheetViews>
    <sheetView zoomScale="7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Solución inicial básica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Jesus Bohorquez Gomez</dc:creator>
  <cp:lastModifiedBy>Juan Jose Murillo Aristizabal</cp:lastModifiedBy>
  <dcterms:created xsi:type="dcterms:W3CDTF">2024-05-03T17:07:48Z</dcterms:created>
  <dcterms:modified xsi:type="dcterms:W3CDTF">2024-05-03T21:17:12Z</dcterms:modified>
</cp:coreProperties>
</file>