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j_murilloa_uniandes_edu_co/Documents/2024-01/Optimizacion/Entrenamientos/Entrenamiento3-1/"/>
    </mc:Choice>
  </mc:AlternateContent>
  <xr:revisionPtr revIDLastSave="732" documentId="8_{9C0B82C7-FB64-4399-8F55-23A6DBC8D0E8}" xr6:coauthVersionLast="47" xr6:coauthVersionMax="47" xr10:uidLastSave="{12464E71-CC30-41EC-9C20-22FB71829F26}"/>
  <bookViews>
    <workbookView xWindow="9510" yWindow="0" windowWidth="9780" windowHeight="10170" firstSheet="2" activeTab="2" xr2:uid="{731802CE-FA4D-4447-88F3-C734CB949B52}"/>
  </bookViews>
  <sheets>
    <sheet name="d) Solución inicial básica" sheetId="2" r:id="rId1"/>
    <sheet name="e) Interación 0" sheetId="3" r:id="rId2"/>
    <sheet name="e) Interación 1" sheetId="6" r:id="rId3"/>
    <sheet name="e) Interación 2" sheetId="7" r:id="rId4"/>
    <sheet name="e) Interación 3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5" i="6" l="1" a="1"/>
  <c r="L35" i="6" s="1"/>
  <c r="L30" i="6" a="1"/>
  <c r="L30" i="6" s="1"/>
  <c r="L35" i="7" a="1"/>
  <c r="L35" i="7" s="1"/>
  <c r="L30" i="7" a="1"/>
  <c r="L30" i="7" s="1"/>
  <c r="L35" i="3" a="1"/>
  <c r="L35" i="3" s="1"/>
  <c r="L30" i="3" a="1"/>
  <c r="L30" i="3" s="1"/>
  <c r="L16" i="8" a="1"/>
  <c r="L16" i="8" s="1"/>
  <c r="C16" i="8" a="1"/>
  <c r="C16" i="8" s="1"/>
  <c r="R14" i="8" s="1" a="1"/>
  <c r="R14" i="8" s="1"/>
  <c r="K27" i="8" a="1"/>
  <c r="K27" i="8" s="1"/>
  <c r="N16" i="8" a="1"/>
  <c r="N16" i="8" s="1"/>
  <c r="M16" i="8" a="1"/>
  <c r="M16" i="8" s="1"/>
  <c r="K16" i="8" a="1"/>
  <c r="K16" i="8" s="1"/>
  <c r="J16" i="8" a="1"/>
  <c r="J16" i="8" s="1"/>
  <c r="G16" i="8" a="1"/>
  <c r="G16" i="8" s="1"/>
  <c r="F16" i="8" a="1"/>
  <c r="F16" i="8" s="1"/>
  <c r="E16" i="8" a="1"/>
  <c r="E16" i="8" s="1"/>
  <c r="D16" i="8" a="1"/>
  <c r="D16" i="8" s="1"/>
  <c r="J14" i="8"/>
  <c r="G14" i="8"/>
  <c r="F14" i="8"/>
  <c r="E14" i="8"/>
  <c r="C32" i="7" a="1"/>
  <c r="C32" i="7" s="1"/>
  <c r="X12" i="7" a="1"/>
  <c r="X12" i="7" s="1"/>
  <c r="R14" i="7" a="1"/>
  <c r="R14" i="7" s="1"/>
  <c r="M16" i="7" a="1"/>
  <c r="M16" i="7" s="1"/>
  <c r="F16" i="7" a="1"/>
  <c r="F16" i="7" s="1"/>
  <c r="F14" i="7"/>
  <c r="P30" i="7" a="1"/>
  <c r="P30" i="7" s="1"/>
  <c r="K27" i="7" a="1"/>
  <c r="K27" i="7" s="1"/>
  <c r="N16" i="7" a="1"/>
  <c r="N16" i="7" s="1"/>
  <c r="L16" i="7" a="1"/>
  <c r="L16" i="7" s="1"/>
  <c r="K16" i="7"/>
  <c r="K16" i="7" a="1"/>
  <c r="J16" i="7" a="1"/>
  <c r="J16" i="7" s="1"/>
  <c r="G16" i="7" a="1"/>
  <c r="G16" i="7" s="1"/>
  <c r="E16" i="7"/>
  <c r="E16" i="7" a="1"/>
  <c r="D16" i="7" a="1"/>
  <c r="D16" i="7" s="1"/>
  <c r="C16" i="7" a="1"/>
  <c r="C16" i="7" s="1"/>
  <c r="L14" i="7"/>
  <c r="J14" i="7"/>
  <c r="G14" i="7"/>
  <c r="E14" i="7"/>
  <c r="K30" i="6" a="1"/>
  <c r="K30" i="6" s="1"/>
  <c r="C32" i="6" a="1"/>
  <c r="C32" i="6" s="1"/>
  <c r="F30" i="6" s="1" a="1"/>
  <c r="F30" i="6" s="1"/>
  <c r="R14" i="6" a="1"/>
  <c r="R14" i="6" s="1"/>
  <c r="G16" i="6" a="1"/>
  <c r="G16" i="6" s="1"/>
  <c r="F16" i="6" a="1"/>
  <c r="F16" i="6" s="1"/>
  <c r="E16" i="6" a="1"/>
  <c r="E16" i="6" s="1"/>
  <c r="D16" i="6" a="1"/>
  <c r="D16" i="6" s="1"/>
  <c r="C16" i="6" a="1"/>
  <c r="C16" i="6" s="1"/>
  <c r="J16" i="6" a="1"/>
  <c r="J16" i="6" s="1"/>
  <c r="K16" i="6" a="1"/>
  <c r="K16" i="6" s="1"/>
  <c r="L16" i="6" a="1"/>
  <c r="L16" i="6" s="1"/>
  <c r="M16" i="6" a="1"/>
  <c r="M16" i="6" s="1"/>
  <c r="N16" i="6" a="1"/>
  <c r="N16" i="6" s="1"/>
  <c r="M14" i="6"/>
  <c r="L14" i="6"/>
  <c r="J14" i="6"/>
  <c r="G14" i="6"/>
  <c r="E14" i="6"/>
  <c r="P30" i="6" a="1"/>
  <c r="P30" i="6" s="1"/>
  <c r="K27" i="6" a="1"/>
  <c r="K27" i="6" s="1"/>
  <c r="S30" i="3" a="1"/>
  <c r="S30" i="3" s="1"/>
  <c r="P39" i="3"/>
  <c r="P30" i="3" a="1"/>
  <c r="P30" i="3" s="1"/>
  <c r="F30" i="3" a="1"/>
  <c r="F30" i="3" s="1"/>
  <c r="O30" i="3" s="1" a="1"/>
  <c r="O30" i="3" s="1"/>
  <c r="O30" i="2" a="1"/>
  <c r="O30" i="2" s="1"/>
  <c r="K30" i="3" a="1"/>
  <c r="K30" i="3" s="1"/>
  <c r="C32" i="3" a="1"/>
  <c r="C32" i="3" s="1"/>
  <c r="K27" i="3" a="1"/>
  <c r="K27" i="3" s="1"/>
  <c r="K26" i="3" a="1"/>
  <c r="K26" i="3" s="1"/>
  <c r="D26" i="3" a="1"/>
  <c r="D26" i="3" s="1"/>
  <c r="D24" i="3" a="1"/>
  <c r="D24" i="3" s="1"/>
  <c r="X19" i="3" a="1"/>
  <c r="X19" i="3" s="1"/>
  <c r="X12" i="3" a="1"/>
  <c r="X12" i="3" s="1"/>
  <c r="R14" i="3" a="1"/>
  <c r="R14" i="3" s="1"/>
  <c r="G16" i="3" a="1"/>
  <c r="G16" i="3" s="1"/>
  <c r="F16" i="3" a="1"/>
  <c r="F16" i="3" s="1"/>
  <c r="C16" i="3" a="1"/>
  <c r="C16" i="3" s="1"/>
  <c r="N16" i="3" a="1"/>
  <c r="N16" i="3" s="1"/>
  <c r="J16" i="3" a="1"/>
  <c r="J16" i="3" s="1"/>
  <c r="N14" i="3"/>
  <c r="C14" i="3" a="1"/>
  <c r="C14" i="3" s="1"/>
  <c r="G14" i="3"/>
  <c r="J14" i="3" a="1"/>
  <c r="J14" i="3" s="1"/>
  <c r="X12" i="8" l="1" a="1"/>
  <c r="X12" i="8" s="1"/>
  <c r="D24" i="8" a="1"/>
  <c r="D24" i="8" s="1"/>
  <c r="D26" i="8" s="1" a="1"/>
  <c r="D26" i="8" s="1"/>
  <c r="K26" i="8" s="1" a="1"/>
  <c r="K26" i="8" s="1"/>
  <c r="X19" i="8" l="1" a="1"/>
  <c r="X19" i="8" s="1"/>
  <c r="F30" i="7" a="1"/>
  <c r="F30" i="7" s="1"/>
  <c r="D24" i="7" a="1"/>
  <c r="D24" i="7" s="1"/>
  <c r="D26" i="7" s="1" a="1"/>
  <c r="D26" i="7" s="1"/>
  <c r="K26" i="7" s="1" a="1"/>
  <c r="K26" i="7" s="1"/>
  <c r="X12" i="6" a="1"/>
  <c r="X12" i="6" s="1"/>
  <c r="D24" i="6" a="1"/>
  <c r="D24" i="6" s="1"/>
  <c r="D26" i="6" s="1" a="1"/>
  <c r="D26" i="6" s="1"/>
  <c r="K26" i="6" s="1" a="1"/>
  <c r="K26" i="6" s="1"/>
  <c r="K30" i="7" l="1" a="1"/>
  <c r="K30" i="7" s="1"/>
  <c r="O30" i="7" s="1" a="1"/>
  <c r="O30" i="7" s="1"/>
  <c r="P39" i="7" s="1"/>
  <c r="S30" i="7" s="1" a="1"/>
  <c r="S30" i="7" s="1"/>
  <c r="X19" i="7" a="1"/>
  <c r="X19" i="7" s="1"/>
  <c r="O30" i="6" a="1"/>
  <c r="O30" i="6" s="1"/>
  <c r="P39" i="6" s="1"/>
  <c r="S30" i="6" s="1" a="1"/>
  <c r="S30" i="6" s="1"/>
  <c r="X19" i="6" a="1"/>
  <c r="X19" i="6" s="1"/>
  <c r="F65" i="2" a="1"/>
  <c r="F65" i="2" s="1"/>
  <c r="O65" i="2" s="1" a="1"/>
  <c r="O65" i="2" s="1"/>
  <c r="L70" i="2" a="1"/>
  <c r="L70" i="2" s="1"/>
  <c r="L65" i="2" a="1"/>
  <c r="L65" i="2" s="1"/>
  <c r="P65" i="2" a="1"/>
  <c r="P65" i="2" s="1"/>
  <c r="R49" i="2" a="1"/>
  <c r="R49" i="2" s="1"/>
  <c r="J94" i="2" a="1"/>
  <c r="J94" i="2" s="1"/>
  <c r="J93" i="2" a="1"/>
  <c r="J93" i="2" s="1"/>
  <c r="C93" i="2" a="1"/>
  <c r="C93" i="2" s="1"/>
  <c r="C91" i="2" a="1"/>
  <c r="C91" i="2" s="1"/>
  <c r="W86" i="2" a="1"/>
  <c r="W86" i="2" s="1"/>
  <c r="W79" i="2" a="1"/>
  <c r="W79" i="2" s="1"/>
  <c r="Q81" i="2" a="1"/>
  <c r="Q81" i="2" s="1"/>
  <c r="N83" i="2" a="1"/>
  <c r="N83" i="2" s="1"/>
  <c r="M83" i="2" a="1"/>
  <c r="M83" i="2" s="1"/>
  <c r="I83" i="2" a="1"/>
  <c r="I83" i="2" s="1"/>
  <c r="F83" i="2" a="1"/>
  <c r="F83" i="2" s="1"/>
  <c r="E83" i="2" a="1"/>
  <c r="E83" i="2" s="1"/>
  <c r="D83" i="2" a="1"/>
  <c r="D83" i="2" s="1"/>
  <c r="C83" i="2" a="1"/>
  <c r="C83" i="2" s="1"/>
  <c r="B83" i="2" a="1"/>
  <c r="B83" i="2" s="1"/>
  <c r="K62" i="2" a="1"/>
  <c r="K62" i="2" s="1"/>
  <c r="C51" i="2" a="1"/>
  <c r="C51" i="2" s="1"/>
  <c r="C32" i="2" a="1"/>
  <c r="C32" i="2" s="1"/>
  <c r="O16" i="2" a="1"/>
  <c r="O16" i="2" s="1"/>
  <c r="O51" i="2" s="1" a="1"/>
  <c r="O51" i="2" s="1"/>
  <c r="J16" i="2" a="1"/>
  <c r="J16" i="2" s="1"/>
  <c r="J51" i="2" s="1" a="1"/>
  <c r="J51" i="2" s="1"/>
  <c r="G16" i="2" a="1"/>
  <c r="G16" i="2" s="1"/>
  <c r="F16" i="2"/>
  <c r="C16" i="2" a="1"/>
  <c r="C16" i="2" s="1"/>
  <c r="L51" i="2" s="1" a="1"/>
  <c r="L51" i="2" s="1"/>
  <c r="J14" i="2"/>
  <c r="D51" i="2" l="1" a="1"/>
  <c r="D51" i="2" s="1"/>
  <c r="X47" i="2" s="1" a="1"/>
  <c r="X47" i="2" s="1"/>
  <c r="M51" i="2" a="1"/>
  <c r="R14" i="2" a="1"/>
  <c r="R14" i="2" s="1"/>
  <c r="D24" i="2" s="1" a="1"/>
  <c r="D24" i="2" s="1"/>
  <c r="D26" i="2" s="1" a="1"/>
  <c r="D26" i="2" s="1"/>
  <c r="K26" i="2" s="1" a="1"/>
  <c r="K26" i="2" s="1"/>
  <c r="F30" i="2" l="1" a="1"/>
  <c r="F30" i="2" s="1"/>
  <c r="X12" i="2" a="1"/>
  <c r="X12" i="2" s="1"/>
  <c r="X54" i="2" a="1"/>
  <c r="X54" i="2" s="1"/>
  <c r="K65" i="2" a="1"/>
  <c r="K65" i="2" s="1"/>
  <c r="D59" i="2" a="1"/>
  <c r="D59" i="2" s="1"/>
  <c r="M51" i="2"/>
  <c r="C67" i="2" a="1"/>
  <c r="C67" i="2" s="1"/>
  <c r="K30" i="2" a="1"/>
  <c r="K30" i="2" s="1"/>
  <c r="X19" i="2" a="1"/>
  <c r="X19" i="2" s="1"/>
  <c r="P39" i="2" l="1"/>
  <c r="S30" i="2" s="1" a="1"/>
  <c r="S30" i="2" s="1"/>
  <c r="D61" i="2" a="1"/>
  <c r="D61" i="2" s="1"/>
  <c r="K61" i="2" s="1" a="1"/>
  <c r="K61" i="2" s="1"/>
  <c r="S65" i="2" a="1"/>
  <c r="S6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<sst xmlns="http://schemas.openxmlformats.org/spreadsheetml/2006/main" count="120" uniqueCount="30">
  <si>
    <t>INFORMACIÓN INICIAL</t>
  </si>
  <si>
    <t>x1</t>
  </si>
  <si>
    <t>x2</t>
  </si>
  <si>
    <t>x3</t>
  </si>
  <si>
    <t>x4</t>
  </si>
  <si>
    <t>x5</t>
  </si>
  <si>
    <t>x6</t>
  </si>
  <si>
    <t>x7</t>
  </si>
  <si>
    <t>ITERACIÓN 0</t>
  </si>
  <si>
    <t>Revision de optimalidad</t>
  </si>
  <si>
    <t>Dirección de movimiento</t>
  </si>
  <si>
    <t>Longitud de movimiento</t>
  </si>
  <si>
    <t>Entra</t>
  </si>
  <si>
    <t>ENTRA</t>
  </si>
  <si>
    <t>SALE</t>
  </si>
  <si>
    <t>X6</t>
  </si>
  <si>
    <t>x8</t>
  </si>
  <si>
    <t>x9</t>
  </si>
  <si>
    <t>x10</t>
  </si>
  <si>
    <t>X3</t>
  </si>
  <si>
    <t>x11</t>
  </si>
  <si>
    <t>ITERACIÓN 1</t>
  </si>
  <si>
    <t>ITERACIÓN 2</t>
  </si>
  <si>
    <t>X5</t>
  </si>
  <si>
    <t>X11</t>
  </si>
  <si>
    <t>X2</t>
  </si>
  <si>
    <t>X8</t>
  </si>
  <si>
    <t>X4</t>
  </si>
  <si>
    <t>X10</t>
  </si>
  <si>
    <t>ITERACIÓN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</si>
</sst>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quotePrefix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6744</xdr:colOff>
      <xdr:row>22</xdr:row>
      <xdr:rowOff>180135</xdr:rowOff>
    </xdr:from>
    <xdr:ext cx="945643" cy="196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6BEC426-33DB-4B7C-8705-E7AC71260931}"/>
                </a:ext>
              </a:extLst>
            </xdr:cNvPr>
            <xdr:cNvSpPr txBox="1"/>
          </xdr:nvSpPr>
          <xdr:spPr>
            <a:xfrm>
              <a:off x="477391" y="4288959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s-CO" sz="1200" b="0" i="0">
                            <a:latin typeface="Cambria Math" panose="02040503050406030204" pitchFamily="18" charset="0"/>
                          </a:rPr>
                          <m:t>T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0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6BEC426-33DB-4B7C-8705-E7AC71260931}"/>
                </a:ext>
              </a:extLst>
            </xdr:cNvPr>
            <xdr:cNvSpPr txBox="1"/>
          </xdr:nvSpPr>
          <xdr:spPr>
            <a:xfrm>
              <a:off x="477391" y="4288959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^T   =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</a:t>
              </a:r>
              <a:endParaRPr lang="es-CO" sz="1000"/>
            </a:p>
          </xdr:txBody>
        </xdr:sp>
      </mc:Fallback>
    </mc:AlternateContent>
    <xdr:clientData/>
  </xdr:oneCellAnchor>
  <xdr:oneCellAnchor>
    <xdr:from>
      <xdr:col>16</xdr:col>
      <xdr:colOff>381206</xdr:colOff>
      <xdr:row>22</xdr:row>
      <xdr:rowOff>147144</xdr:rowOff>
    </xdr:from>
    <xdr:ext cx="2273828" cy="2076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C6A9CF52-A7BB-4D1E-BA6D-1170ED722CAC}"/>
                </a:ext>
              </a:extLst>
            </xdr:cNvPr>
            <xdr:cNvSpPr txBox="1"/>
          </xdr:nvSpPr>
          <xdr:spPr>
            <a:xfrm>
              <a:off x="4610306" y="443339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  <m:sSub>
                      <m:sSub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1" i="1">
                        <a:latin typeface="Cambria Math" panose="02040503050406030204" pitchFamily="18" charset="0"/>
                      </a:rPr>
                      <m:t>,  ∀</m:t>
                    </m:r>
                    <m:r>
                      <a:rPr lang="es-CO" sz="12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es-CO" sz="1200" b="1" i="1">
                        <a:latin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𝑵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5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C6A9CF52-A7BB-4D1E-BA6D-1170ED722CAC}"/>
                </a:ext>
              </a:extLst>
            </xdr:cNvPr>
            <xdr:cNvSpPr txBox="1"/>
          </xdr:nvSpPr>
          <xdr:spPr>
            <a:xfrm>
              <a:off x="4610306" y="443339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𝑟_𝑞   =𝑐_𝑞  −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 𝒂_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,  ∀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∈</a:t>
              </a:r>
              <a:r>
                <a:rPr lang="es-CO" sz="1200" b="0" i="0">
                  <a:latin typeface="Cambria Math" panose="02040503050406030204" pitchFamily="18" charset="0"/>
                </a:rPr>
                <a:t>𝐼_</a:t>
              </a:r>
              <a:r>
                <a:rPr lang="es-CO" sz="1200" b="1" i="0">
                  <a:latin typeface="Cambria Math" panose="02040503050406030204" pitchFamily="18" charset="0"/>
                </a:rPr>
                <a:t>𝑵</a:t>
              </a:r>
              <a:r>
                <a:rPr lang="es-CO" sz="1200" b="0" i="0">
                  <a:latin typeface="Cambria Math" panose="02040503050406030204" pitchFamily="18" charset="0"/>
                </a:rPr>
                <a:t>  </a:t>
              </a:r>
              <a:endParaRPr lang="es-CO" sz="1050"/>
            </a:p>
          </xdr:txBody>
        </xdr:sp>
      </mc:Fallback>
    </mc:AlternateContent>
    <xdr:clientData/>
  </xdr:oneCellAnchor>
  <xdr:oneCellAnchor>
    <xdr:from>
      <xdr:col>0</xdr:col>
      <xdr:colOff>83820</xdr:colOff>
      <xdr:row>37</xdr:row>
      <xdr:rowOff>90095</xdr:rowOff>
    </xdr:from>
    <xdr:ext cx="2057400" cy="4315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EAE09638-70C7-4280-8103-9629EF450DD5}"/>
                </a:ext>
              </a:extLst>
            </xdr:cNvPr>
            <xdr:cNvSpPr txBox="1"/>
          </xdr:nvSpPr>
          <xdr:spPr>
            <a:xfrm>
              <a:off x="83820" y="695444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d>
                      <m:dPr>
                        <m:begChr m:val="["/>
                        <m:endChr m:val="]"/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CO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2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e>
                              <m:sup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𝒂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𝒆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EAE09638-70C7-4280-8103-9629EF450DD5}"/>
                </a:ext>
              </a:extLst>
            </xdr:cNvPr>
            <xdr:cNvSpPr txBox="1"/>
          </xdr:nvSpPr>
          <xdr:spPr>
            <a:xfrm>
              <a:off x="83820" y="695444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𝑑_𝑞   =[(−</a:t>
              </a:r>
              <a:r>
                <a:rPr lang="es-CO" sz="1200" b="1" i="0">
                  <a:latin typeface="Cambria Math" panose="02040503050406030204" pitchFamily="18" charset="0"/>
                </a:rPr>
                <a:t>𝑩^(−𝟏)</a:t>
              </a:r>
              <a:r>
                <a:rPr lang="es-CO" sz="1200" b="0" i="0">
                  <a:latin typeface="Cambria Math" panose="02040503050406030204" pitchFamily="18" charset="0"/>
                </a:rPr>
                <a:t> </a:t>
              </a:r>
              <a:r>
                <a:rPr lang="es-CO" sz="1200" b="1" i="0">
                  <a:latin typeface="Cambria Math" panose="02040503050406030204" pitchFamily="18" charset="0"/>
                </a:rPr>
                <a:t>𝒂</a:t>
              </a:r>
              <a:r>
                <a:rPr lang="es-CO" sz="1200" b="0" i="0">
                  <a:latin typeface="Cambria Math" panose="02040503050406030204" pitchFamily="18" charset="0"/>
                </a:rPr>
                <a:t>_𝑞)/</a:t>
              </a:r>
              <a:r>
                <a:rPr lang="es-CO" sz="1200" b="1" i="0">
                  <a:latin typeface="Cambria Math" panose="02040503050406030204" pitchFamily="18" charset="0"/>
                </a:rPr>
                <a:t>𝒆</a:t>
              </a:r>
              <a:r>
                <a:rPr lang="es-CO" sz="1200" b="0" i="0">
                  <a:latin typeface="Cambria Math" panose="02040503050406030204" pitchFamily="18" charset="0"/>
                </a:rPr>
                <a:t>_𝑞 ]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289560</xdr:colOff>
      <xdr:row>36</xdr:row>
      <xdr:rowOff>121920</xdr:rowOff>
    </xdr:from>
    <xdr:ext cx="1921552" cy="4805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3DF53885-828C-456B-AD07-BDC696694605}"/>
                </a:ext>
              </a:extLst>
            </xdr:cNvPr>
            <xdr:cNvSpPr txBox="1"/>
          </xdr:nvSpPr>
          <xdr:spPr>
            <a:xfrm>
              <a:off x="5928360" y="6802120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CO" sz="14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s-CO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O" sz="1400" b="0" i="0">
                                <a:latin typeface="Cambria Math" panose="02040503050406030204" pitchFamily="18" charset="0"/>
                              </a:rPr>
                              <m:t>min</m:t>
                            </m:r>
                          </m:e>
                          <m:lim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∈</m:t>
                            </m:r>
                            <m:sSub>
                              <m:sSub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s-CO" sz="14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sub>
                            </m:sSub>
                          </m:lim>
                        </m:limLow>
                      </m:fName>
                      <m:e>
                        <m:d>
                          <m:dPr>
                            <m:begChr m:val="{"/>
                            <m:endChr m:val="}"/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</m:sSub>
                              </m:num>
                              <m:den>
                                <m:sSubSup>
                                  <m:sSubSup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  <m:sup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𝑞</m:t>
                                    </m:r>
                                  </m:sup>
                                </m:sSubSup>
                              </m:den>
                            </m:f>
                          </m:e>
                          <m:e>
                            <m:sSubSup>
                              <m:sSubSup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  <m:sup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p>
                            </m:sSubSup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&lt;0</m:t>
                            </m:r>
                          </m:e>
                        </m:d>
                      </m:e>
                    </m:func>
                    <m:r>
                      <a:rPr lang="es-CO" sz="14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3DF53885-828C-456B-AD07-BDC696694605}"/>
                </a:ext>
              </a:extLst>
            </xdr:cNvPr>
            <xdr:cNvSpPr txBox="1"/>
          </xdr:nvSpPr>
          <xdr:spPr>
            <a:xfrm>
              <a:off x="5928360" y="6802120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𝛼=min┬(𝑗∈𝐼_</a:t>
              </a:r>
              <a:r>
                <a:rPr lang="es-CO" sz="1400" b="1" i="0">
                  <a:latin typeface="Cambria Math" panose="02040503050406030204" pitchFamily="18" charset="0"/>
                </a:rPr>
                <a:t>𝑩</a:t>
              </a:r>
              <a:r>
                <a:rPr lang="es-CO" sz="1400" b="0" i="0">
                  <a:latin typeface="Cambria Math" panose="02040503050406030204" pitchFamily="18" charset="0"/>
                </a:rPr>
                <a:t> )⁡{−𝑥_𝑗/(𝑑_𝑗^𝑞 )│𝑑_𝑗^𝑞&lt;0}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565647</xdr:colOff>
      <xdr:row>31</xdr:row>
      <xdr:rowOff>31417</xdr:rowOff>
    </xdr:from>
    <xdr:ext cx="1140633" cy="2046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A2808FE6-3F1A-4F09-A2FD-C074CB9D713A}"/>
                </a:ext>
              </a:extLst>
            </xdr:cNvPr>
            <xdr:cNvSpPr txBox="1"/>
          </xdr:nvSpPr>
          <xdr:spPr>
            <a:xfrm>
              <a:off x="9398497" y="5790867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  <m:r>
                      <a:rPr lang="es-ES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050" b="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A2808FE6-3F1A-4F09-A2FD-C074CB9D713A}"/>
                </a:ext>
              </a:extLst>
            </xdr:cNvPr>
            <xdr:cNvSpPr txBox="1"/>
          </xdr:nvSpPr>
          <xdr:spPr>
            <a:xfrm>
              <a:off x="9398497" y="5790867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𝑥^(𝑡+1)</a:t>
              </a:r>
              <a:r>
                <a:rPr lang="es-CO" sz="1200" b="0" i="0">
                  <a:latin typeface="Cambria Math" panose="02040503050406030204" pitchFamily="18" charset="0"/>
                </a:rPr>
                <a:t>=</a:t>
              </a:r>
              <a:r>
                <a:rPr lang="es-ES" sz="1200" b="0" i="0">
                  <a:latin typeface="Cambria Math" panose="02040503050406030204" pitchFamily="18" charset="0"/>
                </a:rPr>
                <a:t>𝑥^𝑡</a:t>
              </a:r>
              <a:r>
                <a:rPr lang="es-ES" sz="1200" b="1" i="0">
                  <a:latin typeface="Cambria Math" panose="02040503050406030204" pitchFamily="18" charset="0"/>
                </a:rPr>
                <a:t>+</a:t>
              </a:r>
              <a:r>
                <a:rPr lang="es-ES" sz="1200" b="0" i="0">
                  <a:latin typeface="Cambria Math" panose="02040503050406030204" pitchFamily="18" charset="0"/>
                </a:rPr>
                <a:t>𝛼𝑑_𝑞</a:t>
              </a:r>
              <a:endParaRPr lang="es-CO" sz="1050" b="0"/>
            </a:p>
          </xdr:txBody>
        </xdr:sp>
      </mc:Fallback>
    </mc:AlternateContent>
    <xdr:clientData/>
  </xdr:oneCellAnchor>
  <xdr:oneCellAnchor>
    <xdr:from>
      <xdr:col>1</xdr:col>
      <xdr:colOff>237058</xdr:colOff>
      <xdr:row>4</xdr:row>
      <xdr:rowOff>175312</xdr:rowOff>
    </xdr:from>
    <xdr:ext cx="12759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D1662233-4728-4485-9F0B-2B0B05318DF8}"/>
                </a:ext>
              </a:extLst>
            </xdr:cNvPr>
            <xdr:cNvSpPr txBox="1"/>
          </xdr:nvSpPr>
          <xdr:spPr>
            <a:xfrm>
              <a:off x="704585" y="901026"/>
              <a:ext cx="127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𝐀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D1662233-4728-4485-9F0B-2B0B05318DF8}"/>
                </a:ext>
              </a:extLst>
            </xdr:cNvPr>
            <xdr:cNvSpPr txBox="1"/>
          </xdr:nvSpPr>
          <xdr:spPr>
            <a:xfrm>
              <a:off x="704585" y="901026"/>
              <a:ext cx="127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𝐀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13</xdr:col>
      <xdr:colOff>207482</xdr:colOff>
      <xdr:row>4</xdr:row>
      <xdr:rowOff>79859</xdr:rowOff>
    </xdr:from>
    <xdr:ext cx="1173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D88E6982-52F7-4FA9-8C4E-A51949D231F9}"/>
                </a:ext>
              </a:extLst>
            </xdr:cNvPr>
            <xdr:cNvSpPr txBox="1"/>
          </xdr:nvSpPr>
          <xdr:spPr>
            <a:xfrm>
              <a:off x="4906482" y="822809"/>
              <a:ext cx="11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D88E6982-52F7-4FA9-8C4E-A51949D231F9}"/>
                </a:ext>
              </a:extLst>
            </xdr:cNvPr>
            <xdr:cNvSpPr txBox="1"/>
          </xdr:nvSpPr>
          <xdr:spPr>
            <a:xfrm>
              <a:off x="4906482" y="822809"/>
              <a:ext cx="11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𝐛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16</xdr:col>
      <xdr:colOff>170066</xdr:colOff>
      <xdr:row>3</xdr:row>
      <xdr:rowOff>17640</xdr:rowOff>
    </xdr:from>
    <xdr:ext cx="178702" cy="1788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80EBC7E6-571C-4D92-9CDE-F2439AFA1400}"/>
                </a:ext>
              </a:extLst>
            </xdr:cNvPr>
            <xdr:cNvSpPr txBox="1"/>
          </xdr:nvSpPr>
          <xdr:spPr>
            <a:xfrm>
              <a:off x="6278766" y="576440"/>
              <a:ext cx="17870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80EBC7E6-571C-4D92-9CDE-F2439AFA1400}"/>
                </a:ext>
              </a:extLst>
            </xdr:cNvPr>
            <xdr:cNvSpPr txBox="1"/>
          </xdr:nvSpPr>
          <xdr:spPr>
            <a:xfrm>
              <a:off x="6278766" y="576440"/>
              <a:ext cx="17870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𝐜^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21</xdr:col>
      <xdr:colOff>57168</xdr:colOff>
      <xdr:row>11</xdr:row>
      <xdr:rowOff>18935</xdr:rowOff>
    </xdr:from>
    <xdr:ext cx="754309" cy="1909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AC932D44-88F0-4651-B965-133648059DF2}"/>
                </a:ext>
              </a:extLst>
            </xdr:cNvPr>
            <xdr:cNvSpPr txBox="1"/>
          </xdr:nvSpPr>
          <xdr:spPr>
            <a:xfrm>
              <a:off x="8045468" y="2063635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AC932D44-88F0-4651-B965-133648059DF2}"/>
                </a:ext>
              </a:extLst>
            </xdr:cNvPr>
            <xdr:cNvSpPr txBox="1"/>
          </xdr:nvSpPr>
          <xdr:spPr>
            <a:xfrm>
              <a:off x="8045468" y="2063635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r>
                <a:rPr lang="es-ES" sz="1200" b="0" i="0">
                  <a:latin typeface="Cambria Math" panose="02040503050406030204" pitchFamily="18" charset="0"/>
                </a:rPr>
                <a:t>=</a:t>
              </a:r>
              <a:r>
                <a:rPr lang="es-CO" sz="1200" b="1" i="0">
                  <a:latin typeface="Cambria Math" panose="02040503050406030204" pitchFamily="18" charset="0"/>
                </a:rPr>
                <a:t>𝐁</a:t>
              </a:r>
              <a:r>
                <a:rPr lang="es-CO" sz="1200" b="0" i="0">
                  <a:latin typeface="Cambria Math" panose="02040503050406030204" pitchFamily="18" charset="0"/>
                </a:rPr>
                <a:t>^(−1)</a:t>
              </a:r>
              <a:r>
                <a:rPr lang="es-CO" sz="1200" b="1" i="0">
                  <a:latin typeface="Cambria Math" panose="02040503050406030204" pitchFamily="18" charset="0"/>
                </a:rPr>
                <a:t> 𝐛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23</xdr:col>
      <xdr:colOff>16483</xdr:colOff>
      <xdr:row>19</xdr:row>
      <xdr:rowOff>28931</xdr:rowOff>
    </xdr:from>
    <xdr:ext cx="641650" cy="1944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F88988A8-5DF7-48E3-BEAA-2EC548CAEADA}"/>
                </a:ext>
              </a:extLst>
            </xdr:cNvPr>
            <xdr:cNvSpPr txBox="1"/>
          </xdr:nvSpPr>
          <xdr:spPr>
            <a:xfrm>
              <a:off x="8944583" y="357223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/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F88988A8-5DF7-48E3-BEAA-2EC548CAEADA}"/>
                </a:ext>
              </a:extLst>
            </xdr:cNvPr>
            <xdr:cNvSpPr txBox="1"/>
          </xdr:nvSpPr>
          <xdr:spPr>
            <a:xfrm>
              <a:off x="8944583" y="357223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𝑧=</a:t>
              </a:r>
              <a:r>
                <a:rPr lang="es-ES" sz="1200" b="1" i="0">
                  <a:latin typeface="Cambria Math" panose="02040503050406030204" pitchFamily="18" charset="0"/>
                </a:rPr>
                <a:t>𝐜</a:t>
              </a:r>
              <a:r>
                <a:rPr lang="es-ES" sz="1200" b="0" i="0">
                  <a:latin typeface="Cambria Math" panose="02040503050406030204" pitchFamily="18" charset="0"/>
                </a:rPr>
                <a:t>_𝐵^𝑇 </a:t>
              </a:r>
              <a:r>
                <a:rPr lang="es-ES" sz="1200" b="1" i="0">
                  <a:latin typeface="Cambria Math" panose="02040503050406030204" pitchFamily="18" charset="0"/>
                </a:rPr>
                <a:t>𝐱</a:t>
              </a:r>
              <a:r>
                <a:rPr lang="es-ES" sz="1200" b="0" i="0">
                  <a:latin typeface="Cambria Math" panose="02040503050406030204" pitchFamily="18" charset="0"/>
                </a:rPr>
                <a:t>_𝐵</a:t>
              </a:r>
              <a:endParaRPr lang="es-CO" sz="800"/>
            </a:p>
          </xdr:txBody>
        </xdr:sp>
      </mc:Fallback>
    </mc:AlternateContent>
    <xdr:clientData/>
  </xdr:oneCellAnchor>
  <xdr:oneCellAnchor>
    <xdr:from>
      <xdr:col>1</xdr:col>
      <xdr:colOff>239468</xdr:colOff>
      <xdr:row>10</xdr:row>
      <xdr:rowOff>194027</xdr:rowOff>
    </xdr:from>
    <xdr:ext cx="15735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359BF451-00E7-4D7D-B4A3-66453126BAB0}"/>
                </a:ext>
              </a:extLst>
            </xdr:cNvPr>
            <xdr:cNvSpPr txBox="1"/>
          </xdr:nvSpPr>
          <xdr:spPr>
            <a:xfrm>
              <a:off x="709368" y="204187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359BF451-00E7-4D7D-B4A3-66453126BAB0}"/>
                </a:ext>
              </a:extLst>
            </xdr:cNvPr>
            <xdr:cNvSpPr txBox="1"/>
          </xdr:nvSpPr>
          <xdr:spPr>
            <a:xfrm>
              <a:off x="709368" y="204187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𝐼_𝐵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204800</xdr:colOff>
      <xdr:row>11</xdr:row>
      <xdr:rowOff>3312</xdr:rowOff>
    </xdr:from>
    <xdr:ext cx="16318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3A948773-5217-4730-9268-307AB820B5BB}"/>
                </a:ext>
              </a:extLst>
            </xdr:cNvPr>
            <xdr:cNvSpPr txBox="1"/>
          </xdr:nvSpPr>
          <xdr:spPr>
            <a:xfrm>
              <a:off x="3964000" y="2048012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3A948773-5217-4730-9268-307AB820B5BB}"/>
                </a:ext>
              </a:extLst>
            </xdr:cNvPr>
            <xdr:cNvSpPr txBox="1"/>
          </xdr:nvSpPr>
          <xdr:spPr>
            <a:xfrm>
              <a:off x="3964000" y="2048012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229305</xdr:colOff>
      <xdr:row>12</xdr:row>
      <xdr:rowOff>166674</xdr:rowOff>
    </xdr:from>
    <xdr:ext cx="177677" cy="1797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223F7CAB-91AD-4C0F-A63A-683BA7B3F5B7}"/>
                </a:ext>
              </a:extLst>
            </xdr:cNvPr>
            <xdr:cNvSpPr txBox="1"/>
          </xdr:nvSpPr>
          <xdr:spPr>
            <a:xfrm>
              <a:off x="699205" y="2401874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223F7CAB-91AD-4C0F-A63A-683BA7B3F5B7}"/>
                </a:ext>
              </a:extLst>
            </xdr:cNvPr>
            <xdr:cNvSpPr txBox="1"/>
          </xdr:nvSpPr>
          <xdr:spPr>
            <a:xfrm>
              <a:off x="699205" y="2401874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190147</xdr:colOff>
      <xdr:row>13</xdr:row>
      <xdr:rowOff>36752</xdr:rowOff>
    </xdr:from>
    <xdr:ext cx="186141" cy="1781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3A5BAF39-C795-4364-A5E5-C2325F273C1A}"/>
                </a:ext>
              </a:extLst>
            </xdr:cNvPr>
            <xdr:cNvSpPr txBox="1"/>
          </xdr:nvSpPr>
          <xdr:spPr>
            <a:xfrm>
              <a:off x="3949347" y="2462452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3A5BAF39-C795-4364-A5E5-C2325F273C1A}"/>
                </a:ext>
              </a:extLst>
            </xdr:cNvPr>
            <xdr:cNvSpPr txBox="1"/>
          </xdr:nvSpPr>
          <xdr:spPr>
            <a:xfrm>
              <a:off x="3949347" y="2462452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258416</xdr:colOff>
      <xdr:row>16</xdr:row>
      <xdr:rowOff>73011</xdr:rowOff>
    </xdr:from>
    <xdr:ext cx="12580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982D6526-1A07-4B6F-9E41-C051A00B9981}"/>
                </a:ext>
              </a:extLst>
            </xdr:cNvPr>
            <xdr:cNvSpPr txBox="1"/>
          </xdr:nvSpPr>
          <xdr:spPr>
            <a:xfrm>
              <a:off x="728316" y="3063861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𝐁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982D6526-1A07-4B6F-9E41-C051A00B9981}"/>
                </a:ext>
              </a:extLst>
            </xdr:cNvPr>
            <xdr:cNvSpPr txBox="1"/>
          </xdr:nvSpPr>
          <xdr:spPr>
            <a:xfrm>
              <a:off x="728316" y="3063861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247993</xdr:colOff>
      <xdr:row>16</xdr:row>
      <xdr:rowOff>108288</xdr:rowOff>
    </xdr:from>
    <xdr:ext cx="12971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9B9F1CFE-9351-4940-B94B-8FA1E94A280B}"/>
                </a:ext>
              </a:extLst>
            </xdr:cNvPr>
            <xdr:cNvSpPr txBox="1"/>
          </xdr:nvSpPr>
          <xdr:spPr>
            <a:xfrm>
              <a:off x="4007193" y="3099138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9B9F1CFE-9351-4940-B94B-8FA1E94A280B}"/>
                </a:ext>
              </a:extLst>
            </xdr:cNvPr>
            <xdr:cNvSpPr txBox="1"/>
          </xdr:nvSpPr>
          <xdr:spPr>
            <a:xfrm>
              <a:off x="4007193" y="3099138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𝐍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15</xdr:col>
      <xdr:colOff>318531</xdr:colOff>
      <xdr:row>14</xdr:row>
      <xdr:rowOff>94401</xdr:rowOff>
    </xdr:from>
    <xdr:ext cx="272639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89927CF7-3346-47C4-A368-BDA2B29986F4}"/>
                </a:ext>
              </a:extLst>
            </xdr:cNvPr>
            <xdr:cNvSpPr txBox="1"/>
          </xdr:nvSpPr>
          <xdr:spPr>
            <a:xfrm>
              <a:off x="6907590" y="2709107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𝐁</m:t>
                        </m:r>
                      </m:e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89927CF7-3346-47C4-A368-BDA2B29986F4}"/>
                </a:ext>
              </a:extLst>
            </xdr:cNvPr>
            <xdr:cNvSpPr txBox="1"/>
          </xdr:nvSpPr>
          <xdr:spPr>
            <a:xfrm>
              <a:off x="6907590" y="2709107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𝐁^(</a:t>
              </a:r>
              <a:r>
                <a:rPr lang="es-ES" sz="1100" b="1" i="0">
                  <a:latin typeface="Cambria Math" panose="02040503050406030204" pitchFamily="18" charset="0"/>
                </a:rPr>
                <a:t>−𝟏)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2</xdr:col>
      <xdr:colOff>70555</xdr:colOff>
      <xdr:row>25</xdr:row>
      <xdr:rowOff>21985</xdr:rowOff>
    </xdr:from>
    <xdr:ext cx="385362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28E9ADC2-7A78-4C1A-A07A-E4012B3ED316}"/>
                </a:ext>
              </a:extLst>
            </xdr:cNvPr>
            <xdr:cNvSpPr txBox="1"/>
          </xdr:nvSpPr>
          <xdr:spPr>
            <a:xfrm>
              <a:off x="540455" y="4676535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ES" sz="1200" b="1" i="0">
                        <a:latin typeface="Cambria Math" panose="02040503050406030204" pitchFamily="18" charset="0"/>
                      </a:rPr>
                      <m:t>𝐍</m:t>
                    </m:r>
                    <m:r>
                      <a:rPr lang="es-CO" sz="12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00" b="1" i="0"/>
            </a:p>
          </xdr:txBody>
        </xdr:sp>
      </mc:Choice>
      <mc:Fallback xmlns="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28E9ADC2-7A78-4C1A-A07A-E4012B3ED316}"/>
                </a:ext>
              </a:extLst>
            </xdr:cNvPr>
            <xdr:cNvSpPr txBox="1"/>
          </xdr:nvSpPr>
          <xdr:spPr>
            <a:xfrm>
              <a:off x="540455" y="4676535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r>
                <a:rPr lang="es-ES" sz="1200" b="1" i="0">
                  <a:latin typeface="Cambria Math" panose="02040503050406030204" pitchFamily="18" charset="0"/>
                </a:rPr>
                <a:t> 𝐍</a:t>
              </a:r>
              <a:r>
                <a:rPr lang="es-CO" sz="1200" b="1" i="0">
                  <a:latin typeface="Cambria Math" panose="02040503050406030204" pitchFamily="18" charset="0"/>
                </a:rPr>
                <a:t> 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9</xdr:col>
      <xdr:colOff>214588</xdr:colOff>
      <xdr:row>25</xdr:row>
      <xdr:rowOff>17639</xdr:rowOff>
    </xdr:from>
    <xdr:ext cx="196208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B81D51CF-329B-40AD-9419-AD861F15E730}"/>
                </a:ext>
              </a:extLst>
            </xdr:cNvPr>
            <xdr:cNvSpPr txBox="1"/>
          </xdr:nvSpPr>
          <xdr:spPr>
            <a:xfrm>
              <a:off x="2564088" y="4672189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000" b="1" i="0"/>
            </a:p>
          </xdr:txBody>
        </xdr:sp>
      </mc:Choice>
      <mc:Fallback xmlns="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B81D51CF-329B-40AD-9419-AD861F15E730}"/>
                </a:ext>
              </a:extLst>
            </xdr:cNvPr>
            <xdr:cNvSpPr txBox="1"/>
          </xdr:nvSpPr>
          <xdr:spPr>
            <a:xfrm>
              <a:off x="2564088" y="4672189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16</xdr:col>
      <xdr:colOff>341174</xdr:colOff>
      <xdr:row>23</xdr:row>
      <xdr:rowOff>175924</xdr:rowOff>
    </xdr:from>
    <xdr:ext cx="1355819" cy="196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3513EEFC-579F-400A-A729-1C79F5D2C544}"/>
                </a:ext>
              </a:extLst>
            </xdr:cNvPr>
            <xdr:cNvSpPr txBox="1"/>
          </xdr:nvSpPr>
          <xdr:spPr>
            <a:xfrm>
              <a:off x="4570274" y="4646324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=</m:t>
                    </m:r>
                    <m:sSubSup>
                      <m:sSub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0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050" i="0"/>
            </a:p>
          </xdr:txBody>
        </xdr:sp>
      </mc:Choice>
      <mc:Fallback xmlns="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3513EEFC-579F-400A-A729-1C79F5D2C544}"/>
                </a:ext>
              </a:extLst>
            </xdr:cNvPr>
            <xdr:cNvSpPr txBox="1"/>
          </xdr:nvSpPr>
          <xdr:spPr>
            <a:xfrm>
              <a:off x="4570274" y="4646324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  =</a:t>
              </a:r>
              <a:r>
                <a:rPr lang="es-CO" sz="1200" b="1" i="0">
                  <a:latin typeface="Cambria Math" panose="02040503050406030204" pitchFamily="18" charset="0"/>
                </a:rPr>
                <a:t>𝐜</a:t>
              </a:r>
              <a:r>
                <a:rPr lang="es-CO" sz="1200" b="0" i="0">
                  <a:latin typeface="Cambria Math" panose="02040503050406030204" pitchFamily="18" charset="0"/>
                </a:rPr>
                <a:t>_𝑁^𝑇  −</a:t>
              </a:r>
              <a:r>
                <a:rPr lang="es-CO" sz="1200" b="1" i="0">
                  <a:latin typeface="Cambria Math" panose="02040503050406030204" pitchFamily="18" charset="0"/>
                </a:rPr>
                <a:t>𝐜_</a:t>
              </a:r>
              <a:r>
                <a:rPr lang="es-CO" sz="1200" b="0" i="0">
                  <a:latin typeface="Cambria Math" panose="02040503050406030204" pitchFamily="18" charset="0"/>
                </a:rPr>
                <a:t>𝐵^𝑇</a:t>
              </a:r>
              <a:r>
                <a:rPr lang="es-CO" sz="1200" b="1" i="0">
                  <a:latin typeface="Cambria Math" panose="02040503050406030204" pitchFamily="18" charset="0"/>
                </a:rPr>
                <a:t> 𝐁^(</a:t>
              </a:r>
              <a:r>
                <a:rPr lang="es-CO" sz="1200" b="0" i="0">
                  <a:latin typeface="Cambria Math" panose="02040503050406030204" pitchFamily="18" charset="0"/>
                </a:rPr>
                <a:t>−1</a:t>
              </a:r>
              <a:r>
                <a:rPr lang="es-CO" sz="1200" b="1" i="0">
                  <a:latin typeface="Cambria Math" panose="02040503050406030204" pitchFamily="18" charset="0"/>
                </a:rPr>
                <a:t>) 𝐍</a:t>
              </a:r>
              <a:endParaRPr lang="es-CO" sz="1050" i="0"/>
            </a:p>
          </xdr:txBody>
        </xdr:sp>
      </mc:Fallback>
    </mc:AlternateContent>
    <xdr:clientData/>
  </xdr:oneCellAnchor>
  <xdr:oneCellAnchor>
    <xdr:from>
      <xdr:col>1</xdr:col>
      <xdr:colOff>273403</xdr:colOff>
      <xdr:row>32</xdr:row>
      <xdr:rowOff>143167</xdr:rowOff>
    </xdr:from>
    <xdr:ext cx="179986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24AFC51B-86FC-409D-91CF-362265AAB54B}"/>
                </a:ext>
              </a:extLst>
            </xdr:cNvPr>
            <xdr:cNvSpPr txBox="1"/>
          </xdr:nvSpPr>
          <xdr:spPr>
            <a:xfrm>
              <a:off x="743303" y="6086767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𝐚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24AFC51B-86FC-409D-91CF-362265AAB54B}"/>
                </a:ext>
              </a:extLst>
            </xdr:cNvPr>
            <xdr:cNvSpPr txBox="1"/>
          </xdr:nvSpPr>
          <xdr:spPr>
            <a:xfrm>
              <a:off x="743303" y="6086767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𝐚_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4</xdr:col>
      <xdr:colOff>118730</xdr:colOff>
      <xdr:row>31</xdr:row>
      <xdr:rowOff>123928</xdr:rowOff>
    </xdr:from>
    <xdr:ext cx="2484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CC6D7F02-BD51-4D03-93D4-7480A715AF38}"/>
                </a:ext>
              </a:extLst>
            </xdr:cNvPr>
            <xdr:cNvSpPr txBox="1"/>
          </xdr:nvSpPr>
          <xdr:spPr>
            <a:xfrm>
              <a:off x="1998330" y="5883378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𝐝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p>
                    </m:sSup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CC6D7F02-BD51-4D03-93D4-7480A715AF38}"/>
                </a:ext>
              </a:extLst>
            </xdr:cNvPr>
            <xdr:cNvSpPr txBox="1"/>
          </xdr:nvSpPr>
          <xdr:spPr>
            <a:xfrm>
              <a:off x="1998330" y="5883378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 𝐝^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r>
                <a:rPr lang="es-ES" sz="1100" b="1" i="0">
                  <a:latin typeface="Cambria Math" panose="02040503050406030204" pitchFamily="18" charset="0"/>
                </a:rPr>
                <a:t>  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9</xdr:col>
      <xdr:colOff>57304</xdr:colOff>
      <xdr:row>30</xdr:row>
      <xdr:rowOff>132292</xdr:rowOff>
    </xdr:from>
    <xdr:ext cx="206147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0ACD75D2-A35F-4285-8969-6211520CAE22}"/>
                </a:ext>
              </a:extLst>
            </xdr:cNvPr>
            <xdr:cNvSpPr txBox="1"/>
          </xdr:nvSpPr>
          <xdr:spPr>
            <a:xfrm>
              <a:off x="4286404" y="5707592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0ACD75D2-A35F-4285-8969-6211520CAE22}"/>
                </a:ext>
              </a:extLst>
            </xdr:cNvPr>
            <xdr:cNvSpPr txBox="1"/>
          </xdr:nvSpPr>
          <xdr:spPr>
            <a:xfrm>
              <a:off x="4286404" y="5707592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9</xdr:col>
      <xdr:colOff>47227</xdr:colOff>
      <xdr:row>33</xdr:row>
      <xdr:rowOff>160202</xdr:rowOff>
    </xdr:from>
    <xdr:ext cx="214482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BA121E38-7824-4BCA-AE49-328042B3C95D}"/>
                </a:ext>
              </a:extLst>
            </xdr:cNvPr>
            <xdr:cNvSpPr txBox="1"/>
          </xdr:nvSpPr>
          <xdr:spPr>
            <a:xfrm>
              <a:off x="4276327" y="6287952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BA121E38-7824-4BCA-AE49-328042B3C95D}"/>
                </a:ext>
              </a:extLst>
            </xdr:cNvPr>
            <xdr:cNvSpPr txBox="1"/>
          </xdr:nvSpPr>
          <xdr:spPr>
            <a:xfrm>
              <a:off x="4276327" y="6287952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𝑁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14</xdr:col>
      <xdr:colOff>151189</xdr:colOff>
      <xdr:row>38</xdr:row>
      <xdr:rowOff>4296</xdr:rowOff>
    </xdr:from>
    <xdr:ext cx="199606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B2B1A09C-9445-4B35-991C-85EA9DA1B8F9}"/>
                </a:ext>
              </a:extLst>
            </xdr:cNvPr>
            <xdr:cNvSpPr txBox="1"/>
          </xdr:nvSpPr>
          <xdr:spPr>
            <a:xfrm>
              <a:off x="6755189" y="6354296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B2B1A09C-9445-4B35-991C-85EA9DA1B8F9}"/>
                </a:ext>
              </a:extLst>
            </xdr:cNvPr>
            <xdr:cNvSpPr txBox="1"/>
          </xdr:nvSpPr>
          <xdr:spPr>
            <a:xfrm>
              <a:off x="6755189" y="6354296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 𝛼 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1</xdr:col>
      <xdr:colOff>6744</xdr:colOff>
      <xdr:row>57</xdr:row>
      <xdr:rowOff>180135</xdr:rowOff>
    </xdr:from>
    <xdr:ext cx="945643" cy="196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CuadroTexto 49">
              <a:extLst>
                <a:ext uri="{FF2B5EF4-FFF2-40B4-BE49-F238E27FC236}">
                  <a16:creationId xmlns:a16="http://schemas.microsoft.com/office/drawing/2014/main" id="{F7D3D690-D8E0-4C63-A7C3-750CF45706F9}"/>
                </a:ext>
              </a:extLst>
            </xdr:cNvPr>
            <xdr:cNvSpPr txBox="1"/>
          </xdr:nvSpPr>
          <xdr:spPr>
            <a:xfrm>
              <a:off x="473275" y="4171564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s-CO" sz="1200" b="0" i="0">
                            <a:latin typeface="Cambria Math" panose="02040503050406030204" pitchFamily="18" charset="0"/>
                          </a:rPr>
                          <m:t>T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000"/>
            </a:p>
          </xdr:txBody>
        </xdr:sp>
      </mc:Choice>
      <mc:Fallback xmlns="">
        <xdr:sp macro="" textlink="">
          <xdr:nvSpPr>
            <xdr:cNvPr id="50" name="CuadroTexto 49">
              <a:extLst>
                <a:ext uri="{FF2B5EF4-FFF2-40B4-BE49-F238E27FC236}">
                  <a16:creationId xmlns:a16="http://schemas.microsoft.com/office/drawing/2014/main" id="{F7D3D690-D8E0-4C63-A7C3-750CF45706F9}"/>
                </a:ext>
              </a:extLst>
            </xdr:cNvPr>
            <xdr:cNvSpPr txBox="1"/>
          </xdr:nvSpPr>
          <xdr:spPr>
            <a:xfrm>
              <a:off x="473275" y="4171564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^T   =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</a:t>
              </a:r>
              <a:endParaRPr lang="es-CO" sz="1000"/>
            </a:p>
          </xdr:txBody>
        </xdr:sp>
      </mc:Fallback>
    </mc:AlternateContent>
    <xdr:clientData/>
  </xdr:oneCellAnchor>
  <xdr:oneCellAnchor>
    <xdr:from>
      <xdr:col>16</xdr:col>
      <xdr:colOff>381206</xdr:colOff>
      <xdr:row>57</xdr:row>
      <xdr:rowOff>147144</xdr:rowOff>
    </xdr:from>
    <xdr:ext cx="2273828" cy="2076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CuadroTexto 50">
              <a:extLst>
                <a:ext uri="{FF2B5EF4-FFF2-40B4-BE49-F238E27FC236}">
                  <a16:creationId xmlns:a16="http://schemas.microsoft.com/office/drawing/2014/main" id="{B6BF694D-2233-4BA4-9B4E-73622C4561F0}"/>
                </a:ext>
              </a:extLst>
            </xdr:cNvPr>
            <xdr:cNvSpPr txBox="1"/>
          </xdr:nvSpPr>
          <xdr:spPr>
            <a:xfrm>
              <a:off x="7845696" y="4138573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  <m:sSub>
                      <m:sSub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1" i="1">
                        <a:latin typeface="Cambria Math" panose="02040503050406030204" pitchFamily="18" charset="0"/>
                      </a:rPr>
                      <m:t>,  ∀</m:t>
                    </m:r>
                    <m:r>
                      <a:rPr lang="es-CO" sz="12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es-CO" sz="1200" b="1" i="1">
                        <a:latin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𝑵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50"/>
            </a:p>
          </xdr:txBody>
        </xdr:sp>
      </mc:Choice>
      <mc:Fallback xmlns="">
        <xdr:sp macro="" textlink="">
          <xdr:nvSpPr>
            <xdr:cNvPr id="51" name="CuadroTexto 50">
              <a:extLst>
                <a:ext uri="{FF2B5EF4-FFF2-40B4-BE49-F238E27FC236}">
                  <a16:creationId xmlns:a16="http://schemas.microsoft.com/office/drawing/2014/main" id="{B6BF694D-2233-4BA4-9B4E-73622C4561F0}"/>
                </a:ext>
              </a:extLst>
            </xdr:cNvPr>
            <xdr:cNvSpPr txBox="1"/>
          </xdr:nvSpPr>
          <xdr:spPr>
            <a:xfrm>
              <a:off x="7845696" y="4138573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𝑟_𝑞   =𝑐_𝑞  −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 𝒂_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,  ∀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∈</a:t>
              </a:r>
              <a:r>
                <a:rPr lang="es-CO" sz="1200" b="0" i="0">
                  <a:latin typeface="Cambria Math" panose="02040503050406030204" pitchFamily="18" charset="0"/>
                </a:rPr>
                <a:t>𝐼_</a:t>
              </a:r>
              <a:r>
                <a:rPr lang="es-CO" sz="1200" b="1" i="0">
                  <a:latin typeface="Cambria Math" panose="02040503050406030204" pitchFamily="18" charset="0"/>
                </a:rPr>
                <a:t>𝑵</a:t>
              </a:r>
              <a:r>
                <a:rPr lang="es-CO" sz="1200" b="0" i="0">
                  <a:latin typeface="Cambria Math" panose="02040503050406030204" pitchFamily="18" charset="0"/>
                </a:rPr>
                <a:t>  </a:t>
              </a:r>
              <a:endParaRPr lang="es-CO" sz="1050"/>
            </a:p>
          </xdr:txBody>
        </xdr:sp>
      </mc:Fallback>
    </mc:AlternateContent>
    <xdr:clientData/>
  </xdr:oneCellAnchor>
  <xdr:oneCellAnchor>
    <xdr:from>
      <xdr:col>0</xdr:col>
      <xdr:colOff>83820</xdr:colOff>
      <xdr:row>72</xdr:row>
      <xdr:rowOff>90095</xdr:rowOff>
    </xdr:from>
    <xdr:ext cx="2057400" cy="4315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CuadroTexto 51">
              <a:extLst>
                <a:ext uri="{FF2B5EF4-FFF2-40B4-BE49-F238E27FC236}">
                  <a16:creationId xmlns:a16="http://schemas.microsoft.com/office/drawing/2014/main" id="{6882461B-A7FC-4082-AF7D-F7812A083E36}"/>
                </a:ext>
              </a:extLst>
            </xdr:cNvPr>
            <xdr:cNvSpPr txBox="1"/>
          </xdr:nvSpPr>
          <xdr:spPr>
            <a:xfrm>
              <a:off x="83820" y="6802952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d>
                      <m:dPr>
                        <m:begChr m:val="["/>
                        <m:endChr m:val="]"/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CO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2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e>
                              <m:sup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𝒂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𝒆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2" name="CuadroTexto 51">
              <a:extLst>
                <a:ext uri="{FF2B5EF4-FFF2-40B4-BE49-F238E27FC236}">
                  <a16:creationId xmlns:a16="http://schemas.microsoft.com/office/drawing/2014/main" id="{6882461B-A7FC-4082-AF7D-F7812A083E36}"/>
                </a:ext>
              </a:extLst>
            </xdr:cNvPr>
            <xdr:cNvSpPr txBox="1"/>
          </xdr:nvSpPr>
          <xdr:spPr>
            <a:xfrm>
              <a:off x="83820" y="6802952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𝑑_𝑞   =[(−</a:t>
              </a:r>
              <a:r>
                <a:rPr lang="es-CO" sz="1200" b="1" i="0">
                  <a:latin typeface="Cambria Math" panose="02040503050406030204" pitchFamily="18" charset="0"/>
                </a:rPr>
                <a:t>𝑩^(−𝟏)</a:t>
              </a:r>
              <a:r>
                <a:rPr lang="es-CO" sz="1200" b="0" i="0">
                  <a:latin typeface="Cambria Math" panose="02040503050406030204" pitchFamily="18" charset="0"/>
                </a:rPr>
                <a:t> </a:t>
              </a:r>
              <a:r>
                <a:rPr lang="es-CO" sz="1200" b="1" i="0">
                  <a:latin typeface="Cambria Math" panose="02040503050406030204" pitchFamily="18" charset="0"/>
                </a:rPr>
                <a:t>𝒂</a:t>
              </a:r>
              <a:r>
                <a:rPr lang="es-CO" sz="1200" b="0" i="0">
                  <a:latin typeface="Cambria Math" panose="02040503050406030204" pitchFamily="18" charset="0"/>
                </a:rPr>
                <a:t>_𝑞)/</a:t>
              </a:r>
              <a:r>
                <a:rPr lang="es-CO" sz="1200" b="1" i="0">
                  <a:latin typeface="Cambria Math" panose="02040503050406030204" pitchFamily="18" charset="0"/>
                </a:rPr>
                <a:t>𝒆</a:t>
              </a:r>
              <a:r>
                <a:rPr lang="es-CO" sz="1200" b="0" i="0">
                  <a:latin typeface="Cambria Math" panose="02040503050406030204" pitchFamily="18" charset="0"/>
                </a:rPr>
                <a:t>_𝑞 ]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289560</xdr:colOff>
      <xdr:row>71</xdr:row>
      <xdr:rowOff>121920</xdr:rowOff>
    </xdr:from>
    <xdr:ext cx="1921552" cy="4805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CuadroTexto 52">
              <a:extLst>
                <a:ext uri="{FF2B5EF4-FFF2-40B4-BE49-F238E27FC236}">
                  <a16:creationId xmlns:a16="http://schemas.microsoft.com/office/drawing/2014/main" id="{FD4876C8-CF1D-49BB-B21E-580E17A1217C}"/>
                </a:ext>
              </a:extLst>
            </xdr:cNvPr>
            <xdr:cNvSpPr txBox="1"/>
          </xdr:nvSpPr>
          <xdr:spPr>
            <a:xfrm>
              <a:off x="12419356" y="6653349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CO" sz="14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s-CO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O" sz="1400" b="0" i="0">
                                <a:latin typeface="Cambria Math" panose="02040503050406030204" pitchFamily="18" charset="0"/>
                              </a:rPr>
                              <m:t>min</m:t>
                            </m:r>
                          </m:e>
                          <m:lim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∈</m:t>
                            </m:r>
                            <m:sSub>
                              <m:sSub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s-CO" sz="14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sub>
                            </m:sSub>
                          </m:lim>
                        </m:limLow>
                      </m:fName>
                      <m:e>
                        <m:d>
                          <m:dPr>
                            <m:begChr m:val="{"/>
                            <m:endChr m:val="}"/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</m:sSub>
                              </m:num>
                              <m:den>
                                <m:sSubSup>
                                  <m:sSubSup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  <m:sup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𝑞</m:t>
                                    </m:r>
                                  </m:sup>
                                </m:sSubSup>
                              </m:den>
                            </m:f>
                          </m:e>
                          <m:e>
                            <m:sSubSup>
                              <m:sSubSup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  <m:sup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p>
                            </m:sSubSup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&lt;0</m:t>
                            </m:r>
                          </m:e>
                        </m:d>
                      </m:e>
                    </m:func>
                    <m:r>
                      <a:rPr lang="es-CO" sz="14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3" name="CuadroTexto 52">
              <a:extLst>
                <a:ext uri="{FF2B5EF4-FFF2-40B4-BE49-F238E27FC236}">
                  <a16:creationId xmlns:a16="http://schemas.microsoft.com/office/drawing/2014/main" id="{FD4876C8-CF1D-49BB-B21E-580E17A1217C}"/>
                </a:ext>
              </a:extLst>
            </xdr:cNvPr>
            <xdr:cNvSpPr txBox="1"/>
          </xdr:nvSpPr>
          <xdr:spPr>
            <a:xfrm>
              <a:off x="12419356" y="6653349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𝛼=min┬(𝑗∈𝐼_</a:t>
              </a:r>
              <a:r>
                <a:rPr lang="es-CO" sz="1400" b="1" i="0">
                  <a:latin typeface="Cambria Math" panose="02040503050406030204" pitchFamily="18" charset="0"/>
                </a:rPr>
                <a:t>𝑩</a:t>
              </a:r>
              <a:r>
                <a:rPr lang="es-CO" sz="1400" b="0" i="0">
                  <a:latin typeface="Cambria Math" panose="02040503050406030204" pitchFamily="18" charset="0"/>
                </a:rPr>
                <a:t> )⁡{−𝑥_𝑗/(𝑑_𝑗^𝑞 )│𝑑_𝑗^𝑞&lt;0}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565647</xdr:colOff>
      <xdr:row>66</xdr:row>
      <xdr:rowOff>31417</xdr:rowOff>
    </xdr:from>
    <xdr:ext cx="1140633" cy="2046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CuadroTexto 53">
              <a:extLst>
                <a:ext uri="{FF2B5EF4-FFF2-40B4-BE49-F238E27FC236}">
                  <a16:creationId xmlns:a16="http://schemas.microsoft.com/office/drawing/2014/main" id="{F5A73961-3A8E-460F-9EE4-F2AF2BF72FD2}"/>
                </a:ext>
              </a:extLst>
            </xdr:cNvPr>
            <xdr:cNvSpPr txBox="1"/>
          </xdr:nvSpPr>
          <xdr:spPr>
            <a:xfrm>
              <a:off x="9334479" y="5655703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  <m:r>
                      <a:rPr lang="es-ES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050" b="0"/>
            </a:p>
          </xdr:txBody>
        </xdr:sp>
      </mc:Choice>
      <mc:Fallback xmlns="">
        <xdr:sp macro="" textlink="">
          <xdr:nvSpPr>
            <xdr:cNvPr id="54" name="CuadroTexto 53">
              <a:extLst>
                <a:ext uri="{FF2B5EF4-FFF2-40B4-BE49-F238E27FC236}">
                  <a16:creationId xmlns:a16="http://schemas.microsoft.com/office/drawing/2014/main" id="{F5A73961-3A8E-460F-9EE4-F2AF2BF72FD2}"/>
                </a:ext>
              </a:extLst>
            </xdr:cNvPr>
            <xdr:cNvSpPr txBox="1"/>
          </xdr:nvSpPr>
          <xdr:spPr>
            <a:xfrm>
              <a:off x="9334479" y="5655703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𝑥^(𝑡+1)</a:t>
              </a:r>
              <a:r>
                <a:rPr lang="es-CO" sz="1200" b="0" i="0">
                  <a:latin typeface="Cambria Math" panose="02040503050406030204" pitchFamily="18" charset="0"/>
                </a:rPr>
                <a:t>=</a:t>
              </a:r>
              <a:r>
                <a:rPr lang="es-ES" sz="1200" b="0" i="0">
                  <a:latin typeface="Cambria Math" panose="02040503050406030204" pitchFamily="18" charset="0"/>
                </a:rPr>
                <a:t>𝑥^𝑡</a:t>
              </a:r>
              <a:r>
                <a:rPr lang="es-ES" sz="1200" b="1" i="0">
                  <a:latin typeface="Cambria Math" panose="02040503050406030204" pitchFamily="18" charset="0"/>
                </a:rPr>
                <a:t>+</a:t>
              </a:r>
              <a:r>
                <a:rPr lang="es-ES" sz="1200" b="0" i="0">
                  <a:latin typeface="Cambria Math" panose="02040503050406030204" pitchFamily="18" charset="0"/>
                </a:rPr>
                <a:t>𝛼𝑑_𝑞</a:t>
              </a:r>
              <a:endParaRPr lang="es-CO" sz="1050" b="0"/>
            </a:p>
          </xdr:txBody>
        </xdr:sp>
      </mc:Fallback>
    </mc:AlternateContent>
    <xdr:clientData/>
  </xdr:oneCellAnchor>
  <xdr:oneCellAnchor>
    <xdr:from>
      <xdr:col>21</xdr:col>
      <xdr:colOff>57168</xdr:colOff>
      <xdr:row>46</xdr:row>
      <xdr:rowOff>18935</xdr:rowOff>
    </xdr:from>
    <xdr:ext cx="754309" cy="1909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CuadroTexto 54">
              <a:extLst>
                <a:ext uri="{FF2B5EF4-FFF2-40B4-BE49-F238E27FC236}">
                  <a16:creationId xmlns:a16="http://schemas.microsoft.com/office/drawing/2014/main" id="{EC938564-3EBF-4443-BBBB-28C44080F01C}"/>
                </a:ext>
              </a:extLst>
            </xdr:cNvPr>
            <xdr:cNvSpPr txBox="1"/>
          </xdr:nvSpPr>
          <xdr:spPr>
            <a:xfrm>
              <a:off x="9854311" y="2014649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55" name="CuadroTexto 54">
              <a:extLst>
                <a:ext uri="{FF2B5EF4-FFF2-40B4-BE49-F238E27FC236}">
                  <a16:creationId xmlns:a16="http://schemas.microsoft.com/office/drawing/2014/main" id="{EC938564-3EBF-4443-BBBB-28C44080F01C}"/>
                </a:ext>
              </a:extLst>
            </xdr:cNvPr>
            <xdr:cNvSpPr txBox="1"/>
          </xdr:nvSpPr>
          <xdr:spPr>
            <a:xfrm>
              <a:off x="9854311" y="2014649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r>
                <a:rPr lang="es-ES" sz="1200" b="0" i="0">
                  <a:latin typeface="Cambria Math" panose="02040503050406030204" pitchFamily="18" charset="0"/>
                </a:rPr>
                <a:t>=</a:t>
              </a:r>
              <a:r>
                <a:rPr lang="es-CO" sz="1200" b="1" i="0">
                  <a:latin typeface="Cambria Math" panose="02040503050406030204" pitchFamily="18" charset="0"/>
                </a:rPr>
                <a:t>𝐁</a:t>
              </a:r>
              <a:r>
                <a:rPr lang="es-CO" sz="1200" b="0" i="0">
                  <a:latin typeface="Cambria Math" panose="02040503050406030204" pitchFamily="18" charset="0"/>
                </a:rPr>
                <a:t>^(−1)</a:t>
              </a:r>
              <a:r>
                <a:rPr lang="es-CO" sz="1200" b="1" i="0">
                  <a:latin typeface="Cambria Math" panose="02040503050406030204" pitchFamily="18" charset="0"/>
                </a:rPr>
                <a:t> 𝐛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23</xdr:col>
      <xdr:colOff>16483</xdr:colOff>
      <xdr:row>54</xdr:row>
      <xdr:rowOff>28931</xdr:rowOff>
    </xdr:from>
    <xdr:ext cx="641650" cy="1944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CuadroTexto 55">
              <a:extLst>
                <a:ext uri="{FF2B5EF4-FFF2-40B4-BE49-F238E27FC236}">
                  <a16:creationId xmlns:a16="http://schemas.microsoft.com/office/drawing/2014/main" id="{4AD050E6-971B-41A1-B3F5-F55465608663}"/>
                </a:ext>
              </a:extLst>
            </xdr:cNvPr>
            <xdr:cNvSpPr txBox="1"/>
          </xdr:nvSpPr>
          <xdr:spPr>
            <a:xfrm>
              <a:off x="10746687" y="3476074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/>
            </a:p>
          </xdr:txBody>
        </xdr:sp>
      </mc:Choice>
      <mc:Fallback xmlns="">
        <xdr:sp macro="" textlink="">
          <xdr:nvSpPr>
            <xdr:cNvPr id="56" name="CuadroTexto 55">
              <a:extLst>
                <a:ext uri="{FF2B5EF4-FFF2-40B4-BE49-F238E27FC236}">
                  <a16:creationId xmlns:a16="http://schemas.microsoft.com/office/drawing/2014/main" id="{4AD050E6-971B-41A1-B3F5-F55465608663}"/>
                </a:ext>
              </a:extLst>
            </xdr:cNvPr>
            <xdr:cNvSpPr txBox="1"/>
          </xdr:nvSpPr>
          <xdr:spPr>
            <a:xfrm>
              <a:off x="10746687" y="3476074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𝑧=</a:t>
              </a:r>
              <a:r>
                <a:rPr lang="es-ES" sz="1200" b="1" i="0">
                  <a:latin typeface="Cambria Math" panose="02040503050406030204" pitchFamily="18" charset="0"/>
                </a:rPr>
                <a:t>𝐜</a:t>
              </a:r>
              <a:r>
                <a:rPr lang="es-ES" sz="1200" b="0" i="0">
                  <a:latin typeface="Cambria Math" panose="02040503050406030204" pitchFamily="18" charset="0"/>
                </a:rPr>
                <a:t>_𝐵^𝑇 </a:t>
              </a:r>
              <a:r>
                <a:rPr lang="es-ES" sz="1200" b="1" i="0">
                  <a:latin typeface="Cambria Math" panose="02040503050406030204" pitchFamily="18" charset="0"/>
                </a:rPr>
                <a:t>𝐱</a:t>
              </a:r>
              <a:r>
                <a:rPr lang="es-ES" sz="1200" b="0" i="0">
                  <a:latin typeface="Cambria Math" panose="02040503050406030204" pitchFamily="18" charset="0"/>
                </a:rPr>
                <a:t>_𝐵</a:t>
              </a:r>
              <a:endParaRPr lang="es-CO" sz="800"/>
            </a:p>
          </xdr:txBody>
        </xdr:sp>
      </mc:Fallback>
    </mc:AlternateContent>
    <xdr:clientData/>
  </xdr:oneCellAnchor>
  <xdr:oneCellAnchor>
    <xdr:from>
      <xdr:col>1</xdr:col>
      <xdr:colOff>239468</xdr:colOff>
      <xdr:row>45</xdr:row>
      <xdr:rowOff>194027</xdr:rowOff>
    </xdr:from>
    <xdr:ext cx="15735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CuadroTexto 56">
              <a:extLst>
                <a:ext uri="{FF2B5EF4-FFF2-40B4-BE49-F238E27FC236}">
                  <a16:creationId xmlns:a16="http://schemas.microsoft.com/office/drawing/2014/main" id="{D3D4CD9C-EF68-4012-B9F6-71EDF8587BA4}"/>
                </a:ext>
              </a:extLst>
            </xdr:cNvPr>
            <xdr:cNvSpPr txBox="1"/>
          </xdr:nvSpPr>
          <xdr:spPr>
            <a:xfrm>
              <a:off x="705999" y="1989263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57" name="CuadroTexto 56">
              <a:extLst>
                <a:ext uri="{FF2B5EF4-FFF2-40B4-BE49-F238E27FC236}">
                  <a16:creationId xmlns:a16="http://schemas.microsoft.com/office/drawing/2014/main" id="{D3D4CD9C-EF68-4012-B9F6-71EDF8587BA4}"/>
                </a:ext>
              </a:extLst>
            </xdr:cNvPr>
            <xdr:cNvSpPr txBox="1"/>
          </xdr:nvSpPr>
          <xdr:spPr>
            <a:xfrm>
              <a:off x="705999" y="1989263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𝐼_𝐵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204800</xdr:colOff>
      <xdr:row>46</xdr:row>
      <xdr:rowOff>3312</xdr:rowOff>
    </xdr:from>
    <xdr:ext cx="16318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CuadroTexto 57">
              <a:extLst>
                <a:ext uri="{FF2B5EF4-FFF2-40B4-BE49-F238E27FC236}">
                  <a16:creationId xmlns:a16="http://schemas.microsoft.com/office/drawing/2014/main" id="{8E4BA779-F062-49BF-AA47-D8ECE9E5DBE8}"/>
                </a:ext>
              </a:extLst>
            </xdr:cNvPr>
            <xdr:cNvSpPr txBox="1"/>
          </xdr:nvSpPr>
          <xdr:spPr>
            <a:xfrm>
              <a:off x="3937045" y="1999026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58" name="CuadroTexto 57">
              <a:extLst>
                <a:ext uri="{FF2B5EF4-FFF2-40B4-BE49-F238E27FC236}">
                  <a16:creationId xmlns:a16="http://schemas.microsoft.com/office/drawing/2014/main" id="{8E4BA779-F062-49BF-AA47-D8ECE9E5DBE8}"/>
                </a:ext>
              </a:extLst>
            </xdr:cNvPr>
            <xdr:cNvSpPr txBox="1"/>
          </xdr:nvSpPr>
          <xdr:spPr>
            <a:xfrm>
              <a:off x="3937045" y="1999026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229305</xdr:colOff>
      <xdr:row>47</xdr:row>
      <xdr:rowOff>166674</xdr:rowOff>
    </xdr:from>
    <xdr:ext cx="177677" cy="1797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CuadroTexto 58">
              <a:extLst>
                <a:ext uri="{FF2B5EF4-FFF2-40B4-BE49-F238E27FC236}">
                  <a16:creationId xmlns:a16="http://schemas.microsoft.com/office/drawing/2014/main" id="{CD2ABFFC-EB5C-418C-A7BB-DDD551088D7F}"/>
                </a:ext>
              </a:extLst>
            </xdr:cNvPr>
            <xdr:cNvSpPr txBox="1"/>
          </xdr:nvSpPr>
          <xdr:spPr>
            <a:xfrm>
              <a:off x="695836" y="2343817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59" name="CuadroTexto 58">
              <a:extLst>
                <a:ext uri="{FF2B5EF4-FFF2-40B4-BE49-F238E27FC236}">
                  <a16:creationId xmlns:a16="http://schemas.microsoft.com/office/drawing/2014/main" id="{CD2ABFFC-EB5C-418C-A7BB-DDD551088D7F}"/>
                </a:ext>
              </a:extLst>
            </xdr:cNvPr>
            <xdr:cNvSpPr txBox="1"/>
          </xdr:nvSpPr>
          <xdr:spPr>
            <a:xfrm>
              <a:off x="695836" y="2343817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190147</xdr:colOff>
      <xdr:row>48</xdr:row>
      <xdr:rowOff>36752</xdr:rowOff>
    </xdr:from>
    <xdr:ext cx="186141" cy="1781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CuadroTexto 59">
              <a:extLst>
                <a:ext uri="{FF2B5EF4-FFF2-40B4-BE49-F238E27FC236}">
                  <a16:creationId xmlns:a16="http://schemas.microsoft.com/office/drawing/2014/main" id="{F4045D45-97E2-4D66-A30C-4128659430FF}"/>
                </a:ext>
              </a:extLst>
            </xdr:cNvPr>
            <xdr:cNvSpPr txBox="1"/>
          </xdr:nvSpPr>
          <xdr:spPr>
            <a:xfrm>
              <a:off x="3922392" y="2395323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60" name="CuadroTexto 59">
              <a:extLst>
                <a:ext uri="{FF2B5EF4-FFF2-40B4-BE49-F238E27FC236}">
                  <a16:creationId xmlns:a16="http://schemas.microsoft.com/office/drawing/2014/main" id="{F4045D45-97E2-4D66-A30C-4128659430FF}"/>
                </a:ext>
              </a:extLst>
            </xdr:cNvPr>
            <xdr:cNvSpPr txBox="1"/>
          </xdr:nvSpPr>
          <xdr:spPr>
            <a:xfrm>
              <a:off x="3922392" y="2395323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258416</xdr:colOff>
      <xdr:row>51</xdr:row>
      <xdr:rowOff>73011</xdr:rowOff>
    </xdr:from>
    <xdr:ext cx="12580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CuadroTexto 60">
              <a:extLst>
                <a:ext uri="{FF2B5EF4-FFF2-40B4-BE49-F238E27FC236}">
                  <a16:creationId xmlns:a16="http://schemas.microsoft.com/office/drawing/2014/main" id="{58E206AF-41AB-4012-B2A2-3692F2A9BB53}"/>
                </a:ext>
              </a:extLst>
            </xdr:cNvPr>
            <xdr:cNvSpPr txBox="1"/>
          </xdr:nvSpPr>
          <xdr:spPr>
            <a:xfrm>
              <a:off x="724947" y="2975868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𝐁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61" name="CuadroTexto 60">
              <a:extLst>
                <a:ext uri="{FF2B5EF4-FFF2-40B4-BE49-F238E27FC236}">
                  <a16:creationId xmlns:a16="http://schemas.microsoft.com/office/drawing/2014/main" id="{58E206AF-41AB-4012-B2A2-3692F2A9BB53}"/>
                </a:ext>
              </a:extLst>
            </xdr:cNvPr>
            <xdr:cNvSpPr txBox="1"/>
          </xdr:nvSpPr>
          <xdr:spPr>
            <a:xfrm>
              <a:off x="724947" y="2975868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247993</xdr:colOff>
      <xdr:row>51</xdr:row>
      <xdr:rowOff>108288</xdr:rowOff>
    </xdr:from>
    <xdr:ext cx="12971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CuadroTexto 61">
              <a:extLst>
                <a:ext uri="{FF2B5EF4-FFF2-40B4-BE49-F238E27FC236}">
                  <a16:creationId xmlns:a16="http://schemas.microsoft.com/office/drawing/2014/main" id="{77EF1B45-0212-4C60-9C97-638D77905679}"/>
                </a:ext>
              </a:extLst>
            </xdr:cNvPr>
            <xdr:cNvSpPr txBox="1"/>
          </xdr:nvSpPr>
          <xdr:spPr>
            <a:xfrm>
              <a:off x="3980238" y="3011145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62" name="CuadroTexto 61">
              <a:extLst>
                <a:ext uri="{FF2B5EF4-FFF2-40B4-BE49-F238E27FC236}">
                  <a16:creationId xmlns:a16="http://schemas.microsoft.com/office/drawing/2014/main" id="{77EF1B45-0212-4C60-9C97-638D77905679}"/>
                </a:ext>
              </a:extLst>
            </xdr:cNvPr>
            <xdr:cNvSpPr txBox="1"/>
          </xdr:nvSpPr>
          <xdr:spPr>
            <a:xfrm>
              <a:off x="3980238" y="3011145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𝐍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15</xdr:col>
      <xdr:colOff>318531</xdr:colOff>
      <xdr:row>49</xdr:row>
      <xdr:rowOff>94401</xdr:rowOff>
    </xdr:from>
    <xdr:ext cx="272639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CuadroTexto 62">
              <a:extLst>
                <a:ext uri="{FF2B5EF4-FFF2-40B4-BE49-F238E27FC236}">
                  <a16:creationId xmlns:a16="http://schemas.microsoft.com/office/drawing/2014/main" id="{651B3600-47FF-4C0E-BB3F-2807319D124F}"/>
                </a:ext>
              </a:extLst>
            </xdr:cNvPr>
            <xdr:cNvSpPr txBox="1"/>
          </xdr:nvSpPr>
          <xdr:spPr>
            <a:xfrm>
              <a:off x="7316490" y="2634401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𝐁</m:t>
                        </m:r>
                      </m:e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63" name="CuadroTexto 62">
              <a:extLst>
                <a:ext uri="{FF2B5EF4-FFF2-40B4-BE49-F238E27FC236}">
                  <a16:creationId xmlns:a16="http://schemas.microsoft.com/office/drawing/2014/main" id="{651B3600-47FF-4C0E-BB3F-2807319D124F}"/>
                </a:ext>
              </a:extLst>
            </xdr:cNvPr>
            <xdr:cNvSpPr txBox="1"/>
          </xdr:nvSpPr>
          <xdr:spPr>
            <a:xfrm>
              <a:off x="7316490" y="2634401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𝐁^(</a:t>
              </a:r>
              <a:r>
                <a:rPr lang="es-ES" sz="1100" b="1" i="0">
                  <a:latin typeface="Cambria Math" panose="02040503050406030204" pitchFamily="18" charset="0"/>
                </a:rPr>
                <a:t>−𝟏)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2</xdr:col>
      <xdr:colOff>70555</xdr:colOff>
      <xdr:row>60</xdr:row>
      <xdr:rowOff>21985</xdr:rowOff>
    </xdr:from>
    <xdr:ext cx="385362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CuadroTexto 63">
              <a:extLst>
                <a:ext uri="{FF2B5EF4-FFF2-40B4-BE49-F238E27FC236}">
                  <a16:creationId xmlns:a16="http://schemas.microsoft.com/office/drawing/2014/main" id="{E9324A48-DCF5-441D-8F62-D6AB54D61F79}"/>
                </a:ext>
              </a:extLst>
            </xdr:cNvPr>
            <xdr:cNvSpPr txBox="1"/>
          </xdr:nvSpPr>
          <xdr:spPr>
            <a:xfrm>
              <a:off x="1003616" y="4557699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ES" sz="1200" b="1" i="0">
                        <a:latin typeface="Cambria Math" panose="02040503050406030204" pitchFamily="18" charset="0"/>
                      </a:rPr>
                      <m:t>𝐍</m:t>
                    </m:r>
                    <m:r>
                      <a:rPr lang="es-CO" sz="12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00" b="1" i="0"/>
            </a:p>
          </xdr:txBody>
        </xdr:sp>
      </mc:Choice>
      <mc:Fallback xmlns="">
        <xdr:sp macro="" textlink="">
          <xdr:nvSpPr>
            <xdr:cNvPr id="64" name="CuadroTexto 63">
              <a:extLst>
                <a:ext uri="{FF2B5EF4-FFF2-40B4-BE49-F238E27FC236}">
                  <a16:creationId xmlns:a16="http://schemas.microsoft.com/office/drawing/2014/main" id="{E9324A48-DCF5-441D-8F62-D6AB54D61F79}"/>
                </a:ext>
              </a:extLst>
            </xdr:cNvPr>
            <xdr:cNvSpPr txBox="1"/>
          </xdr:nvSpPr>
          <xdr:spPr>
            <a:xfrm>
              <a:off x="1003616" y="4557699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r>
                <a:rPr lang="es-ES" sz="1200" b="1" i="0">
                  <a:latin typeface="Cambria Math" panose="02040503050406030204" pitchFamily="18" charset="0"/>
                </a:rPr>
                <a:t> 𝐍</a:t>
              </a:r>
              <a:r>
                <a:rPr lang="es-CO" sz="1200" b="1" i="0">
                  <a:latin typeface="Cambria Math" panose="02040503050406030204" pitchFamily="18" charset="0"/>
                </a:rPr>
                <a:t> 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9</xdr:col>
      <xdr:colOff>214588</xdr:colOff>
      <xdr:row>60</xdr:row>
      <xdr:rowOff>17639</xdr:rowOff>
    </xdr:from>
    <xdr:ext cx="196208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CuadroTexto 64">
              <a:extLst>
                <a:ext uri="{FF2B5EF4-FFF2-40B4-BE49-F238E27FC236}">
                  <a16:creationId xmlns:a16="http://schemas.microsoft.com/office/drawing/2014/main" id="{CA028AE4-38F2-4275-B830-3A7A1B8DCC30}"/>
                </a:ext>
              </a:extLst>
            </xdr:cNvPr>
            <xdr:cNvSpPr txBox="1"/>
          </xdr:nvSpPr>
          <xdr:spPr>
            <a:xfrm>
              <a:off x="4413364" y="4553353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000" b="1" i="0"/>
            </a:p>
          </xdr:txBody>
        </xdr:sp>
      </mc:Choice>
      <mc:Fallback xmlns="">
        <xdr:sp macro="" textlink="">
          <xdr:nvSpPr>
            <xdr:cNvPr id="65" name="CuadroTexto 64">
              <a:extLst>
                <a:ext uri="{FF2B5EF4-FFF2-40B4-BE49-F238E27FC236}">
                  <a16:creationId xmlns:a16="http://schemas.microsoft.com/office/drawing/2014/main" id="{CA028AE4-38F2-4275-B830-3A7A1B8DCC30}"/>
                </a:ext>
              </a:extLst>
            </xdr:cNvPr>
            <xdr:cNvSpPr txBox="1"/>
          </xdr:nvSpPr>
          <xdr:spPr>
            <a:xfrm>
              <a:off x="4413364" y="4553353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16</xdr:col>
      <xdr:colOff>341174</xdr:colOff>
      <xdr:row>58</xdr:row>
      <xdr:rowOff>175924</xdr:rowOff>
    </xdr:from>
    <xdr:ext cx="1355819" cy="196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CuadroTexto 65">
              <a:extLst>
                <a:ext uri="{FF2B5EF4-FFF2-40B4-BE49-F238E27FC236}">
                  <a16:creationId xmlns:a16="http://schemas.microsoft.com/office/drawing/2014/main" id="{2D4CB1BE-7813-4BEA-9030-B3036BE719C3}"/>
                </a:ext>
              </a:extLst>
            </xdr:cNvPr>
            <xdr:cNvSpPr txBox="1"/>
          </xdr:nvSpPr>
          <xdr:spPr>
            <a:xfrm>
              <a:off x="7805664" y="4348781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=</m:t>
                    </m:r>
                    <m:sSubSup>
                      <m:sSub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0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050" i="0"/>
            </a:p>
          </xdr:txBody>
        </xdr:sp>
      </mc:Choice>
      <mc:Fallback xmlns="">
        <xdr:sp macro="" textlink="">
          <xdr:nvSpPr>
            <xdr:cNvPr id="66" name="CuadroTexto 65">
              <a:extLst>
                <a:ext uri="{FF2B5EF4-FFF2-40B4-BE49-F238E27FC236}">
                  <a16:creationId xmlns:a16="http://schemas.microsoft.com/office/drawing/2014/main" id="{2D4CB1BE-7813-4BEA-9030-B3036BE719C3}"/>
                </a:ext>
              </a:extLst>
            </xdr:cNvPr>
            <xdr:cNvSpPr txBox="1"/>
          </xdr:nvSpPr>
          <xdr:spPr>
            <a:xfrm>
              <a:off x="7805664" y="4348781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  =</a:t>
              </a:r>
              <a:r>
                <a:rPr lang="es-CO" sz="1200" b="1" i="0">
                  <a:latin typeface="Cambria Math" panose="02040503050406030204" pitchFamily="18" charset="0"/>
                </a:rPr>
                <a:t>𝐜</a:t>
              </a:r>
              <a:r>
                <a:rPr lang="es-CO" sz="1200" b="0" i="0">
                  <a:latin typeface="Cambria Math" panose="02040503050406030204" pitchFamily="18" charset="0"/>
                </a:rPr>
                <a:t>_𝑁^𝑇  −</a:t>
              </a:r>
              <a:r>
                <a:rPr lang="es-CO" sz="1200" b="1" i="0">
                  <a:latin typeface="Cambria Math" panose="02040503050406030204" pitchFamily="18" charset="0"/>
                </a:rPr>
                <a:t>𝐜_</a:t>
              </a:r>
              <a:r>
                <a:rPr lang="es-CO" sz="1200" b="0" i="0">
                  <a:latin typeface="Cambria Math" panose="02040503050406030204" pitchFamily="18" charset="0"/>
                </a:rPr>
                <a:t>𝐵^𝑇</a:t>
              </a:r>
              <a:r>
                <a:rPr lang="es-CO" sz="1200" b="1" i="0">
                  <a:latin typeface="Cambria Math" panose="02040503050406030204" pitchFamily="18" charset="0"/>
                </a:rPr>
                <a:t> 𝐁^(</a:t>
              </a:r>
              <a:r>
                <a:rPr lang="es-CO" sz="1200" b="0" i="0">
                  <a:latin typeface="Cambria Math" panose="02040503050406030204" pitchFamily="18" charset="0"/>
                </a:rPr>
                <a:t>−1</a:t>
              </a:r>
              <a:r>
                <a:rPr lang="es-CO" sz="1200" b="1" i="0">
                  <a:latin typeface="Cambria Math" panose="02040503050406030204" pitchFamily="18" charset="0"/>
                </a:rPr>
                <a:t>) 𝐍</a:t>
              </a:r>
              <a:endParaRPr lang="es-CO" sz="1050" i="0"/>
            </a:p>
          </xdr:txBody>
        </xdr:sp>
      </mc:Fallback>
    </mc:AlternateContent>
    <xdr:clientData/>
  </xdr:oneCellAnchor>
  <xdr:oneCellAnchor>
    <xdr:from>
      <xdr:col>1</xdr:col>
      <xdr:colOff>273403</xdr:colOff>
      <xdr:row>67</xdr:row>
      <xdr:rowOff>143167</xdr:rowOff>
    </xdr:from>
    <xdr:ext cx="179986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CuadroTexto 66">
              <a:extLst>
                <a:ext uri="{FF2B5EF4-FFF2-40B4-BE49-F238E27FC236}">
                  <a16:creationId xmlns:a16="http://schemas.microsoft.com/office/drawing/2014/main" id="{60F14BEE-6BA0-4B96-BD05-5332A371CDC3}"/>
                </a:ext>
              </a:extLst>
            </xdr:cNvPr>
            <xdr:cNvSpPr txBox="1"/>
          </xdr:nvSpPr>
          <xdr:spPr>
            <a:xfrm>
              <a:off x="739934" y="5948881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𝐚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67" name="CuadroTexto 66">
              <a:extLst>
                <a:ext uri="{FF2B5EF4-FFF2-40B4-BE49-F238E27FC236}">
                  <a16:creationId xmlns:a16="http://schemas.microsoft.com/office/drawing/2014/main" id="{60F14BEE-6BA0-4B96-BD05-5332A371CDC3}"/>
                </a:ext>
              </a:extLst>
            </xdr:cNvPr>
            <xdr:cNvSpPr txBox="1"/>
          </xdr:nvSpPr>
          <xdr:spPr>
            <a:xfrm>
              <a:off x="739934" y="5948881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𝐚_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4</xdr:col>
      <xdr:colOff>118730</xdr:colOff>
      <xdr:row>66</xdr:row>
      <xdr:rowOff>123928</xdr:rowOff>
    </xdr:from>
    <xdr:ext cx="2484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CuadroTexto 67">
              <a:extLst>
                <a:ext uri="{FF2B5EF4-FFF2-40B4-BE49-F238E27FC236}">
                  <a16:creationId xmlns:a16="http://schemas.microsoft.com/office/drawing/2014/main" id="{9C95F195-9CB8-4EC5-9671-9848DEFC8C1B}"/>
                </a:ext>
              </a:extLst>
            </xdr:cNvPr>
            <xdr:cNvSpPr txBox="1"/>
          </xdr:nvSpPr>
          <xdr:spPr>
            <a:xfrm>
              <a:off x="1984852" y="5748214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𝐝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p>
                    </m:sSup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68" name="CuadroTexto 67">
              <a:extLst>
                <a:ext uri="{FF2B5EF4-FFF2-40B4-BE49-F238E27FC236}">
                  <a16:creationId xmlns:a16="http://schemas.microsoft.com/office/drawing/2014/main" id="{9C95F195-9CB8-4EC5-9671-9848DEFC8C1B}"/>
                </a:ext>
              </a:extLst>
            </xdr:cNvPr>
            <xdr:cNvSpPr txBox="1"/>
          </xdr:nvSpPr>
          <xdr:spPr>
            <a:xfrm>
              <a:off x="1984852" y="5748214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 𝐝^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r>
                <a:rPr lang="es-ES" sz="1100" b="1" i="0">
                  <a:latin typeface="Cambria Math" panose="02040503050406030204" pitchFamily="18" charset="0"/>
                </a:rPr>
                <a:t>  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9</xdr:col>
      <xdr:colOff>57304</xdr:colOff>
      <xdr:row>65</xdr:row>
      <xdr:rowOff>132292</xdr:rowOff>
    </xdr:from>
    <xdr:ext cx="206147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CuadroTexto 68">
              <a:extLst>
                <a:ext uri="{FF2B5EF4-FFF2-40B4-BE49-F238E27FC236}">
                  <a16:creationId xmlns:a16="http://schemas.microsoft.com/office/drawing/2014/main" id="{155EE631-E5C5-45EF-9094-72D8E874A413}"/>
                </a:ext>
              </a:extLst>
            </xdr:cNvPr>
            <xdr:cNvSpPr txBox="1"/>
          </xdr:nvSpPr>
          <xdr:spPr>
            <a:xfrm>
              <a:off x="4256080" y="5575149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69" name="CuadroTexto 68">
              <a:extLst>
                <a:ext uri="{FF2B5EF4-FFF2-40B4-BE49-F238E27FC236}">
                  <a16:creationId xmlns:a16="http://schemas.microsoft.com/office/drawing/2014/main" id="{155EE631-E5C5-45EF-9094-72D8E874A413}"/>
                </a:ext>
              </a:extLst>
            </xdr:cNvPr>
            <xdr:cNvSpPr txBox="1"/>
          </xdr:nvSpPr>
          <xdr:spPr>
            <a:xfrm>
              <a:off x="4256080" y="5575149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9</xdr:col>
      <xdr:colOff>47227</xdr:colOff>
      <xdr:row>68</xdr:row>
      <xdr:rowOff>160202</xdr:rowOff>
    </xdr:from>
    <xdr:ext cx="214482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CuadroTexto 69">
              <a:extLst>
                <a:ext uri="{FF2B5EF4-FFF2-40B4-BE49-F238E27FC236}">
                  <a16:creationId xmlns:a16="http://schemas.microsoft.com/office/drawing/2014/main" id="{62ABDE62-9591-4394-863F-4E47BE40D2B1}"/>
                </a:ext>
              </a:extLst>
            </xdr:cNvPr>
            <xdr:cNvSpPr txBox="1"/>
          </xdr:nvSpPr>
          <xdr:spPr>
            <a:xfrm>
              <a:off x="4246003" y="6147345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70" name="CuadroTexto 69">
              <a:extLst>
                <a:ext uri="{FF2B5EF4-FFF2-40B4-BE49-F238E27FC236}">
                  <a16:creationId xmlns:a16="http://schemas.microsoft.com/office/drawing/2014/main" id="{62ABDE62-9591-4394-863F-4E47BE40D2B1}"/>
                </a:ext>
              </a:extLst>
            </xdr:cNvPr>
            <xdr:cNvSpPr txBox="1"/>
          </xdr:nvSpPr>
          <xdr:spPr>
            <a:xfrm>
              <a:off x="4246003" y="6147345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𝑁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14</xdr:col>
      <xdr:colOff>151189</xdr:colOff>
      <xdr:row>73</xdr:row>
      <xdr:rowOff>4296</xdr:rowOff>
    </xdr:from>
    <xdr:ext cx="199606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CuadroTexto 70">
              <a:extLst>
                <a:ext uri="{FF2B5EF4-FFF2-40B4-BE49-F238E27FC236}">
                  <a16:creationId xmlns:a16="http://schemas.microsoft.com/office/drawing/2014/main" id="{D7D80672-C694-45BB-9FC7-CCA83C9683DD}"/>
                </a:ext>
              </a:extLst>
            </xdr:cNvPr>
            <xdr:cNvSpPr txBox="1"/>
          </xdr:nvSpPr>
          <xdr:spPr>
            <a:xfrm>
              <a:off x="6682618" y="6898582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71" name="CuadroTexto 70">
              <a:extLst>
                <a:ext uri="{FF2B5EF4-FFF2-40B4-BE49-F238E27FC236}">
                  <a16:creationId xmlns:a16="http://schemas.microsoft.com/office/drawing/2014/main" id="{D7D80672-C694-45BB-9FC7-CCA83C9683DD}"/>
                </a:ext>
              </a:extLst>
            </xdr:cNvPr>
            <xdr:cNvSpPr txBox="1"/>
          </xdr:nvSpPr>
          <xdr:spPr>
            <a:xfrm>
              <a:off x="6682618" y="6898582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 𝛼 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8</xdr:col>
      <xdr:colOff>190147</xdr:colOff>
      <xdr:row>80</xdr:row>
      <xdr:rowOff>36752</xdr:rowOff>
    </xdr:from>
    <xdr:ext cx="65" cy="172227"/>
    <xdr:sp macro="" textlink="">
      <xdr:nvSpPr>
        <xdr:cNvPr id="126" name="CuadroTexto 125">
          <a:extLst>
            <a:ext uri="{FF2B5EF4-FFF2-40B4-BE49-F238E27FC236}">
              <a16:creationId xmlns:a16="http://schemas.microsoft.com/office/drawing/2014/main" id="{E9BEA055-E63B-48CC-A881-539F916E6986}"/>
            </a:ext>
          </a:extLst>
        </xdr:cNvPr>
        <xdr:cNvSpPr txBox="1"/>
      </xdr:nvSpPr>
      <xdr:spPr>
        <a:xfrm>
          <a:off x="3961190" y="143807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 b="1" i="0"/>
        </a:p>
      </xdr:txBody>
    </xdr:sp>
    <xdr:clientData/>
  </xdr:oneCellAnchor>
  <xdr:oneCellAnchor>
    <xdr:from>
      <xdr:col>0</xdr:col>
      <xdr:colOff>6744</xdr:colOff>
      <xdr:row>89</xdr:row>
      <xdr:rowOff>180135</xdr:rowOff>
    </xdr:from>
    <xdr:ext cx="945643" cy="196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0" name="CuadroTexto 129">
              <a:extLst>
                <a:ext uri="{FF2B5EF4-FFF2-40B4-BE49-F238E27FC236}">
                  <a16:creationId xmlns:a16="http://schemas.microsoft.com/office/drawing/2014/main" id="{806583C9-3CAA-4307-BD21-CB9206783DC3}"/>
                </a:ext>
              </a:extLst>
            </xdr:cNvPr>
            <xdr:cNvSpPr txBox="1"/>
          </xdr:nvSpPr>
          <xdr:spPr>
            <a:xfrm>
              <a:off x="472411" y="12287468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s-CO" sz="1200" b="0" i="0">
                            <a:latin typeface="Cambria Math" panose="02040503050406030204" pitchFamily="18" charset="0"/>
                          </a:rPr>
                          <m:t>T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000"/>
            </a:p>
          </xdr:txBody>
        </xdr:sp>
      </mc:Choice>
      <mc:Fallback xmlns="">
        <xdr:sp macro="" textlink="">
          <xdr:nvSpPr>
            <xdr:cNvPr id="130" name="CuadroTexto 129">
              <a:extLst>
                <a:ext uri="{FF2B5EF4-FFF2-40B4-BE49-F238E27FC236}">
                  <a16:creationId xmlns:a16="http://schemas.microsoft.com/office/drawing/2014/main" id="{806583C9-3CAA-4307-BD21-CB9206783DC3}"/>
                </a:ext>
              </a:extLst>
            </xdr:cNvPr>
            <xdr:cNvSpPr txBox="1"/>
          </xdr:nvSpPr>
          <xdr:spPr>
            <a:xfrm>
              <a:off x="472411" y="12287468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^T   =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</a:t>
              </a:r>
              <a:endParaRPr lang="es-CO" sz="1000"/>
            </a:p>
          </xdr:txBody>
        </xdr:sp>
      </mc:Fallback>
    </mc:AlternateContent>
    <xdr:clientData/>
  </xdr:oneCellAnchor>
  <xdr:oneCellAnchor>
    <xdr:from>
      <xdr:col>15</xdr:col>
      <xdr:colOff>381206</xdr:colOff>
      <xdr:row>89</xdr:row>
      <xdr:rowOff>147144</xdr:rowOff>
    </xdr:from>
    <xdr:ext cx="2273828" cy="2076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1" name="CuadroTexto 130">
              <a:extLst>
                <a:ext uri="{FF2B5EF4-FFF2-40B4-BE49-F238E27FC236}">
                  <a16:creationId xmlns:a16="http://schemas.microsoft.com/office/drawing/2014/main" id="{4429E836-0831-455F-8EE3-0AFAA4022BA8}"/>
                </a:ext>
              </a:extLst>
            </xdr:cNvPr>
            <xdr:cNvSpPr txBox="1"/>
          </xdr:nvSpPr>
          <xdr:spPr>
            <a:xfrm>
              <a:off x="7831873" y="12254477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  <m:sSub>
                      <m:sSub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1" i="1">
                        <a:latin typeface="Cambria Math" panose="02040503050406030204" pitchFamily="18" charset="0"/>
                      </a:rPr>
                      <m:t>,  ∀</m:t>
                    </m:r>
                    <m:r>
                      <a:rPr lang="es-CO" sz="12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es-CO" sz="1200" b="1" i="1">
                        <a:latin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𝑵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50"/>
            </a:p>
          </xdr:txBody>
        </xdr:sp>
      </mc:Choice>
      <mc:Fallback xmlns="">
        <xdr:sp macro="" textlink="">
          <xdr:nvSpPr>
            <xdr:cNvPr id="131" name="CuadroTexto 130">
              <a:extLst>
                <a:ext uri="{FF2B5EF4-FFF2-40B4-BE49-F238E27FC236}">
                  <a16:creationId xmlns:a16="http://schemas.microsoft.com/office/drawing/2014/main" id="{4429E836-0831-455F-8EE3-0AFAA4022BA8}"/>
                </a:ext>
              </a:extLst>
            </xdr:cNvPr>
            <xdr:cNvSpPr txBox="1"/>
          </xdr:nvSpPr>
          <xdr:spPr>
            <a:xfrm>
              <a:off x="7831873" y="12254477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𝑟_𝑞   =𝑐_𝑞  −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 𝒂_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,  ∀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∈</a:t>
              </a:r>
              <a:r>
                <a:rPr lang="es-CO" sz="1200" b="0" i="0">
                  <a:latin typeface="Cambria Math" panose="02040503050406030204" pitchFamily="18" charset="0"/>
                </a:rPr>
                <a:t>𝐼_</a:t>
              </a:r>
              <a:r>
                <a:rPr lang="es-CO" sz="1200" b="1" i="0">
                  <a:latin typeface="Cambria Math" panose="02040503050406030204" pitchFamily="18" charset="0"/>
                </a:rPr>
                <a:t>𝑵</a:t>
              </a:r>
              <a:r>
                <a:rPr lang="es-CO" sz="1200" b="0" i="0">
                  <a:latin typeface="Cambria Math" panose="02040503050406030204" pitchFamily="18" charset="0"/>
                </a:rPr>
                <a:t>  </a:t>
              </a:r>
              <a:endParaRPr lang="es-CO" sz="1050"/>
            </a:p>
          </xdr:txBody>
        </xdr:sp>
      </mc:Fallback>
    </mc:AlternateContent>
    <xdr:clientData/>
  </xdr:oneCellAnchor>
  <xdr:oneCellAnchor>
    <xdr:from>
      <xdr:col>0</xdr:col>
      <xdr:colOff>83820</xdr:colOff>
      <xdr:row>104</xdr:row>
      <xdr:rowOff>90095</xdr:rowOff>
    </xdr:from>
    <xdr:ext cx="2057400" cy="4315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2" name="CuadroTexto 131">
              <a:extLst>
                <a:ext uri="{FF2B5EF4-FFF2-40B4-BE49-F238E27FC236}">
                  <a16:creationId xmlns:a16="http://schemas.microsoft.com/office/drawing/2014/main" id="{E528EC8B-0BA2-406D-82EF-BBE2BB6F9211}"/>
                </a:ext>
              </a:extLst>
            </xdr:cNvPr>
            <xdr:cNvSpPr txBox="1"/>
          </xdr:nvSpPr>
          <xdr:spPr>
            <a:xfrm>
              <a:off x="83820" y="1494909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d>
                      <m:dPr>
                        <m:begChr m:val="["/>
                        <m:endChr m:val="]"/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CO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2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e>
                              <m:sup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𝒂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𝒆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32" name="CuadroTexto 131">
              <a:extLst>
                <a:ext uri="{FF2B5EF4-FFF2-40B4-BE49-F238E27FC236}">
                  <a16:creationId xmlns:a16="http://schemas.microsoft.com/office/drawing/2014/main" id="{E528EC8B-0BA2-406D-82EF-BBE2BB6F9211}"/>
                </a:ext>
              </a:extLst>
            </xdr:cNvPr>
            <xdr:cNvSpPr txBox="1"/>
          </xdr:nvSpPr>
          <xdr:spPr>
            <a:xfrm>
              <a:off x="83820" y="1494909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𝑑_𝑞   =[(−</a:t>
              </a:r>
              <a:r>
                <a:rPr lang="es-CO" sz="1200" b="1" i="0">
                  <a:latin typeface="Cambria Math" panose="02040503050406030204" pitchFamily="18" charset="0"/>
                </a:rPr>
                <a:t>𝑩^(−𝟏)</a:t>
              </a:r>
              <a:r>
                <a:rPr lang="es-CO" sz="1200" b="0" i="0">
                  <a:latin typeface="Cambria Math" panose="02040503050406030204" pitchFamily="18" charset="0"/>
                </a:rPr>
                <a:t> </a:t>
              </a:r>
              <a:r>
                <a:rPr lang="es-CO" sz="1200" b="1" i="0">
                  <a:latin typeface="Cambria Math" panose="02040503050406030204" pitchFamily="18" charset="0"/>
                </a:rPr>
                <a:t>𝒂</a:t>
              </a:r>
              <a:r>
                <a:rPr lang="es-CO" sz="1200" b="0" i="0">
                  <a:latin typeface="Cambria Math" panose="02040503050406030204" pitchFamily="18" charset="0"/>
                </a:rPr>
                <a:t>_𝑞)/</a:t>
              </a:r>
              <a:r>
                <a:rPr lang="es-CO" sz="1200" b="1" i="0">
                  <a:latin typeface="Cambria Math" panose="02040503050406030204" pitchFamily="18" charset="0"/>
                </a:rPr>
                <a:t>𝒆</a:t>
              </a:r>
              <a:r>
                <a:rPr lang="es-CO" sz="1200" b="0" i="0">
                  <a:latin typeface="Cambria Math" panose="02040503050406030204" pitchFamily="18" charset="0"/>
                </a:rPr>
                <a:t>_𝑞 ]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25</xdr:col>
      <xdr:colOff>289560</xdr:colOff>
      <xdr:row>103</xdr:row>
      <xdr:rowOff>121920</xdr:rowOff>
    </xdr:from>
    <xdr:ext cx="1921552" cy="4805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3" name="CuadroTexto 132">
              <a:extLst>
                <a:ext uri="{FF2B5EF4-FFF2-40B4-BE49-F238E27FC236}">
                  <a16:creationId xmlns:a16="http://schemas.microsoft.com/office/drawing/2014/main" id="{A0D7B3CD-FD3C-4BD2-9C57-024F76CEF5F4}"/>
                </a:ext>
              </a:extLst>
            </xdr:cNvPr>
            <xdr:cNvSpPr txBox="1"/>
          </xdr:nvSpPr>
          <xdr:spPr>
            <a:xfrm>
              <a:off x="12396893" y="14797476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CO" sz="14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s-CO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O" sz="1400" b="0" i="0">
                                <a:latin typeface="Cambria Math" panose="02040503050406030204" pitchFamily="18" charset="0"/>
                              </a:rPr>
                              <m:t>min</m:t>
                            </m:r>
                          </m:e>
                          <m:lim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∈</m:t>
                            </m:r>
                            <m:sSub>
                              <m:sSub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s-CO" sz="14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sub>
                            </m:sSub>
                          </m:lim>
                        </m:limLow>
                      </m:fName>
                      <m:e>
                        <m:d>
                          <m:dPr>
                            <m:begChr m:val="{"/>
                            <m:endChr m:val="}"/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</m:sSub>
                              </m:num>
                              <m:den>
                                <m:sSubSup>
                                  <m:sSubSup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  <m:sup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𝑞</m:t>
                                    </m:r>
                                  </m:sup>
                                </m:sSubSup>
                              </m:den>
                            </m:f>
                          </m:e>
                          <m:e>
                            <m:sSubSup>
                              <m:sSubSup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  <m:sup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p>
                            </m:sSubSup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&lt;0</m:t>
                            </m:r>
                          </m:e>
                        </m:d>
                      </m:e>
                    </m:func>
                    <m:r>
                      <a:rPr lang="es-CO" sz="14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33" name="CuadroTexto 132">
              <a:extLst>
                <a:ext uri="{FF2B5EF4-FFF2-40B4-BE49-F238E27FC236}">
                  <a16:creationId xmlns:a16="http://schemas.microsoft.com/office/drawing/2014/main" id="{A0D7B3CD-FD3C-4BD2-9C57-024F76CEF5F4}"/>
                </a:ext>
              </a:extLst>
            </xdr:cNvPr>
            <xdr:cNvSpPr txBox="1"/>
          </xdr:nvSpPr>
          <xdr:spPr>
            <a:xfrm>
              <a:off x="12396893" y="14797476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𝛼=min┬(𝑗∈𝐼_</a:t>
              </a:r>
              <a:r>
                <a:rPr lang="es-CO" sz="1400" b="1" i="0">
                  <a:latin typeface="Cambria Math" panose="02040503050406030204" pitchFamily="18" charset="0"/>
                </a:rPr>
                <a:t>𝑩</a:t>
              </a:r>
              <a:r>
                <a:rPr lang="es-CO" sz="1400" b="0" i="0">
                  <a:latin typeface="Cambria Math" panose="02040503050406030204" pitchFamily="18" charset="0"/>
                </a:rPr>
                <a:t> )⁡{−𝑥_𝑗/(𝑑_𝑗^𝑞 )│𝑑_𝑗^𝑞&lt;0}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18</xdr:col>
      <xdr:colOff>565647</xdr:colOff>
      <xdr:row>98</xdr:row>
      <xdr:rowOff>31417</xdr:rowOff>
    </xdr:from>
    <xdr:ext cx="1140633" cy="2046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4" name="CuadroTexto 133">
              <a:extLst>
                <a:ext uri="{FF2B5EF4-FFF2-40B4-BE49-F238E27FC236}">
                  <a16:creationId xmlns:a16="http://schemas.microsoft.com/office/drawing/2014/main" id="{D8686335-37AD-4914-888C-E0620CC5781C}"/>
                </a:ext>
              </a:extLst>
            </xdr:cNvPr>
            <xdr:cNvSpPr txBox="1"/>
          </xdr:nvSpPr>
          <xdr:spPr>
            <a:xfrm>
              <a:off x="9318064" y="13789750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  <m:r>
                      <a:rPr lang="es-ES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050" b="0"/>
            </a:p>
          </xdr:txBody>
        </xdr:sp>
      </mc:Choice>
      <mc:Fallback xmlns="">
        <xdr:sp macro="" textlink="">
          <xdr:nvSpPr>
            <xdr:cNvPr id="134" name="CuadroTexto 133">
              <a:extLst>
                <a:ext uri="{FF2B5EF4-FFF2-40B4-BE49-F238E27FC236}">
                  <a16:creationId xmlns:a16="http://schemas.microsoft.com/office/drawing/2014/main" id="{D8686335-37AD-4914-888C-E0620CC5781C}"/>
                </a:ext>
              </a:extLst>
            </xdr:cNvPr>
            <xdr:cNvSpPr txBox="1"/>
          </xdr:nvSpPr>
          <xdr:spPr>
            <a:xfrm>
              <a:off x="9318064" y="13789750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𝑥^(𝑡+1)</a:t>
              </a:r>
              <a:r>
                <a:rPr lang="es-CO" sz="1200" b="0" i="0">
                  <a:latin typeface="Cambria Math" panose="02040503050406030204" pitchFamily="18" charset="0"/>
                </a:rPr>
                <a:t>=</a:t>
              </a:r>
              <a:r>
                <a:rPr lang="es-ES" sz="1200" b="0" i="0">
                  <a:latin typeface="Cambria Math" panose="02040503050406030204" pitchFamily="18" charset="0"/>
                </a:rPr>
                <a:t>𝑥^𝑡</a:t>
              </a:r>
              <a:r>
                <a:rPr lang="es-ES" sz="1200" b="1" i="0">
                  <a:latin typeface="Cambria Math" panose="02040503050406030204" pitchFamily="18" charset="0"/>
                </a:rPr>
                <a:t>+</a:t>
              </a:r>
              <a:r>
                <a:rPr lang="es-ES" sz="1200" b="0" i="0">
                  <a:latin typeface="Cambria Math" panose="02040503050406030204" pitchFamily="18" charset="0"/>
                </a:rPr>
                <a:t>𝛼𝑑_𝑞</a:t>
              </a:r>
              <a:endParaRPr lang="es-CO" sz="1050" b="0"/>
            </a:p>
          </xdr:txBody>
        </xdr:sp>
      </mc:Fallback>
    </mc:AlternateContent>
    <xdr:clientData/>
  </xdr:oneCellAnchor>
  <xdr:oneCellAnchor>
    <xdr:from>
      <xdr:col>20</xdr:col>
      <xdr:colOff>57168</xdr:colOff>
      <xdr:row>78</xdr:row>
      <xdr:rowOff>18935</xdr:rowOff>
    </xdr:from>
    <xdr:ext cx="754309" cy="1909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5" name="CuadroTexto 134">
              <a:extLst>
                <a:ext uri="{FF2B5EF4-FFF2-40B4-BE49-F238E27FC236}">
                  <a16:creationId xmlns:a16="http://schemas.microsoft.com/office/drawing/2014/main" id="{85548F0A-03F8-47BE-87B2-86EB692435F0}"/>
                </a:ext>
              </a:extLst>
            </xdr:cNvPr>
            <xdr:cNvSpPr txBox="1"/>
          </xdr:nvSpPr>
          <xdr:spPr>
            <a:xfrm>
              <a:off x="9836168" y="10108379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135" name="CuadroTexto 134">
              <a:extLst>
                <a:ext uri="{FF2B5EF4-FFF2-40B4-BE49-F238E27FC236}">
                  <a16:creationId xmlns:a16="http://schemas.microsoft.com/office/drawing/2014/main" id="{85548F0A-03F8-47BE-87B2-86EB692435F0}"/>
                </a:ext>
              </a:extLst>
            </xdr:cNvPr>
            <xdr:cNvSpPr txBox="1"/>
          </xdr:nvSpPr>
          <xdr:spPr>
            <a:xfrm>
              <a:off x="9836168" y="10108379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r>
                <a:rPr lang="es-ES" sz="1200" b="0" i="0">
                  <a:latin typeface="Cambria Math" panose="02040503050406030204" pitchFamily="18" charset="0"/>
                </a:rPr>
                <a:t>=</a:t>
              </a:r>
              <a:r>
                <a:rPr lang="es-CO" sz="1200" b="1" i="0">
                  <a:latin typeface="Cambria Math" panose="02040503050406030204" pitchFamily="18" charset="0"/>
                </a:rPr>
                <a:t>𝐁</a:t>
              </a:r>
              <a:r>
                <a:rPr lang="es-CO" sz="1200" b="0" i="0">
                  <a:latin typeface="Cambria Math" panose="02040503050406030204" pitchFamily="18" charset="0"/>
                </a:rPr>
                <a:t>^(−1)</a:t>
              </a:r>
              <a:r>
                <a:rPr lang="es-CO" sz="1200" b="1" i="0">
                  <a:latin typeface="Cambria Math" panose="02040503050406030204" pitchFamily="18" charset="0"/>
                </a:rPr>
                <a:t> 𝐛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22</xdr:col>
      <xdr:colOff>16483</xdr:colOff>
      <xdr:row>86</xdr:row>
      <xdr:rowOff>28931</xdr:rowOff>
    </xdr:from>
    <xdr:ext cx="641650" cy="1944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6" name="CuadroTexto 135">
              <a:extLst>
                <a:ext uri="{FF2B5EF4-FFF2-40B4-BE49-F238E27FC236}">
                  <a16:creationId xmlns:a16="http://schemas.microsoft.com/office/drawing/2014/main" id="{DA30BBF5-E8EC-4620-AEBE-E34B61013C34}"/>
                </a:ext>
              </a:extLst>
            </xdr:cNvPr>
            <xdr:cNvSpPr txBox="1"/>
          </xdr:nvSpPr>
          <xdr:spPr>
            <a:xfrm>
              <a:off x="10726816" y="1158593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/>
            </a:p>
          </xdr:txBody>
        </xdr:sp>
      </mc:Choice>
      <mc:Fallback xmlns="">
        <xdr:sp macro="" textlink="">
          <xdr:nvSpPr>
            <xdr:cNvPr id="136" name="CuadroTexto 135">
              <a:extLst>
                <a:ext uri="{FF2B5EF4-FFF2-40B4-BE49-F238E27FC236}">
                  <a16:creationId xmlns:a16="http://schemas.microsoft.com/office/drawing/2014/main" id="{DA30BBF5-E8EC-4620-AEBE-E34B61013C34}"/>
                </a:ext>
              </a:extLst>
            </xdr:cNvPr>
            <xdr:cNvSpPr txBox="1"/>
          </xdr:nvSpPr>
          <xdr:spPr>
            <a:xfrm>
              <a:off x="10726816" y="1158593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𝑧=</a:t>
              </a:r>
              <a:r>
                <a:rPr lang="es-ES" sz="1200" b="1" i="0">
                  <a:latin typeface="Cambria Math" panose="02040503050406030204" pitchFamily="18" charset="0"/>
                </a:rPr>
                <a:t>𝐜</a:t>
              </a:r>
              <a:r>
                <a:rPr lang="es-ES" sz="1200" b="0" i="0">
                  <a:latin typeface="Cambria Math" panose="02040503050406030204" pitchFamily="18" charset="0"/>
                </a:rPr>
                <a:t>_𝐵^𝑇 </a:t>
              </a:r>
              <a:r>
                <a:rPr lang="es-ES" sz="1200" b="1" i="0">
                  <a:latin typeface="Cambria Math" panose="02040503050406030204" pitchFamily="18" charset="0"/>
                </a:rPr>
                <a:t>𝐱</a:t>
              </a:r>
              <a:r>
                <a:rPr lang="es-ES" sz="1200" b="0" i="0">
                  <a:latin typeface="Cambria Math" panose="02040503050406030204" pitchFamily="18" charset="0"/>
                </a:rPr>
                <a:t>_𝐵</a:t>
              </a:r>
              <a:endParaRPr lang="es-CO" sz="800"/>
            </a:p>
          </xdr:txBody>
        </xdr:sp>
      </mc:Fallback>
    </mc:AlternateContent>
    <xdr:clientData/>
  </xdr:oneCellAnchor>
  <xdr:oneCellAnchor>
    <xdr:from>
      <xdr:col>0</xdr:col>
      <xdr:colOff>239468</xdr:colOff>
      <xdr:row>77</xdr:row>
      <xdr:rowOff>194027</xdr:rowOff>
    </xdr:from>
    <xdr:ext cx="15735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7" name="CuadroTexto 136">
              <a:extLst>
                <a:ext uri="{FF2B5EF4-FFF2-40B4-BE49-F238E27FC236}">
                  <a16:creationId xmlns:a16="http://schemas.microsoft.com/office/drawing/2014/main" id="{8FAE211A-AD8A-45C3-B675-BE9893AAA644}"/>
                </a:ext>
              </a:extLst>
            </xdr:cNvPr>
            <xdr:cNvSpPr txBox="1"/>
          </xdr:nvSpPr>
          <xdr:spPr>
            <a:xfrm>
              <a:off x="705135" y="1008097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37" name="CuadroTexto 136">
              <a:extLst>
                <a:ext uri="{FF2B5EF4-FFF2-40B4-BE49-F238E27FC236}">
                  <a16:creationId xmlns:a16="http://schemas.microsoft.com/office/drawing/2014/main" id="{8FAE211A-AD8A-45C3-B675-BE9893AAA644}"/>
                </a:ext>
              </a:extLst>
            </xdr:cNvPr>
            <xdr:cNvSpPr txBox="1"/>
          </xdr:nvSpPr>
          <xdr:spPr>
            <a:xfrm>
              <a:off x="705135" y="1008097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𝐼_𝐵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7</xdr:col>
      <xdr:colOff>204800</xdr:colOff>
      <xdr:row>78</xdr:row>
      <xdr:rowOff>3312</xdr:rowOff>
    </xdr:from>
    <xdr:ext cx="16318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8" name="CuadroTexto 137">
              <a:extLst>
                <a:ext uri="{FF2B5EF4-FFF2-40B4-BE49-F238E27FC236}">
                  <a16:creationId xmlns:a16="http://schemas.microsoft.com/office/drawing/2014/main" id="{44915CDF-9D7E-4649-8042-44F021CB5A59}"/>
                </a:ext>
              </a:extLst>
            </xdr:cNvPr>
            <xdr:cNvSpPr txBox="1"/>
          </xdr:nvSpPr>
          <xdr:spPr>
            <a:xfrm>
              <a:off x="3930133" y="10092756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38" name="CuadroTexto 137">
              <a:extLst>
                <a:ext uri="{FF2B5EF4-FFF2-40B4-BE49-F238E27FC236}">
                  <a16:creationId xmlns:a16="http://schemas.microsoft.com/office/drawing/2014/main" id="{44915CDF-9D7E-4649-8042-44F021CB5A59}"/>
                </a:ext>
              </a:extLst>
            </xdr:cNvPr>
            <xdr:cNvSpPr txBox="1"/>
          </xdr:nvSpPr>
          <xdr:spPr>
            <a:xfrm>
              <a:off x="3930133" y="10092756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0</xdr:col>
      <xdr:colOff>229305</xdr:colOff>
      <xdr:row>79</xdr:row>
      <xdr:rowOff>166674</xdr:rowOff>
    </xdr:from>
    <xdr:ext cx="177677" cy="1797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9" name="CuadroTexto 138">
              <a:extLst>
                <a:ext uri="{FF2B5EF4-FFF2-40B4-BE49-F238E27FC236}">
                  <a16:creationId xmlns:a16="http://schemas.microsoft.com/office/drawing/2014/main" id="{262ECC0F-7E1D-4B80-8A19-880B5BF38CE1}"/>
                </a:ext>
              </a:extLst>
            </xdr:cNvPr>
            <xdr:cNvSpPr txBox="1"/>
          </xdr:nvSpPr>
          <xdr:spPr>
            <a:xfrm>
              <a:off x="694972" y="10439563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39" name="CuadroTexto 138">
              <a:extLst>
                <a:ext uri="{FF2B5EF4-FFF2-40B4-BE49-F238E27FC236}">
                  <a16:creationId xmlns:a16="http://schemas.microsoft.com/office/drawing/2014/main" id="{262ECC0F-7E1D-4B80-8A19-880B5BF38CE1}"/>
                </a:ext>
              </a:extLst>
            </xdr:cNvPr>
            <xdr:cNvSpPr txBox="1"/>
          </xdr:nvSpPr>
          <xdr:spPr>
            <a:xfrm>
              <a:off x="694972" y="10439563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7</xdr:col>
      <xdr:colOff>190147</xdr:colOff>
      <xdr:row>80</xdr:row>
      <xdr:rowOff>36752</xdr:rowOff>
    </xdr:from>
    <xdr:ext cx="186141" cy="1781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0" name="CuadroTexto 139">
              <a:extLst>
                <a:ext uri="{FF2B5EF4-FFF2-40B4-BE49-F238E27FC236}">
                  <a16:creationId xmlns:a16="http://schemas.microsoft.com/office/drawing/2014/main" id="{233EE979-0475-4838-9932-C2B161011812}"/>
                </a:ext>
              </a:extLst>
            </xdr:cNvPr>
            <xdr:cNvSpPr txBox="1"/>
          </xdr:nvSpPr>
          <xdr:spPr>
            <a:xfrm>
              <a:off x="3915480" y="10493085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40" name="CuadroTexto 139">
              <a:extLst>
                <a:ext uri="{FF2B5EF4-FFF2-40B4-BE49-F238E27FC236}">
                  <a16:creationId xmlns:a16="http://schemas.microsoft.com/office/drawing/2014/main" id="{233EE979-0475-4838-9932-C2B161011812}"/>
                </a:ext>
              </a:extLst>
            </xdr:cNvPr>
            <xdr:cNvSpPr txBox="1"/>
          </xdr:nvSpPr>
          <xdr:spPr>
            <a:xfrm>
              <a:off x="3915480" y="10493085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0</xdr:col>
      <xdr:colOff>258416</xdr:colOff>
      <xdr:row>83</xdr:row>
      <xdr:rowOff>73011</xdr:rowOff>
    </xdr:from>
    <xdr:ext cx="12580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1" name="CuadroTexto 140">
              <a:extLst>
                <a:ext uri="{FF2B5EF4-FFF2-40B4-BE49-F238E27FC236}">
                  <a16:creationId xmlns:a16="http://schemas.microsoft.com/office/drawing/2014/main" id="{97F2645E-FB4B-4896-ACFA-89D9AE34D259}"/>
                </a:ext>
              </a:extLst>
            </xdr:cNvPr>
            <xdr:cNvSpPr txBox="1"/>
          </xdr:nvSpPr>
          <xdr:spPr>
            <a:xfrm>
              <a:off x="724083" y="11079678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𝐁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41" name="CuadroTexto 140">
              <a:extLst>
                <a:ext uri="{FF2B5EF4-FFF2-40B4-BE49-F238E27FC236}">
                  <a16:creationId xmlns:a16="http://schemas.microsoft.com/office/drawing/2014/main" id="{97F2645E-FB4B-4896-ACFA-89D9AE34D259}"/>
                </a:ext>
              </a:extLst>
            </xdr:cNvPr>
            <xdr:cNvSpPr txBox="1"/>
          </xdr:nvSpPr>
          <xdr:spPr>
            <a:xfrm>
              <a:off x="724083" y="11079678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7</xdr:col>
      <xdr:colOff>247993</xdr:colOff>
      <xdr:row>83</xdr:row>
      <xdr:rowOff>108288</xdr:rowOff>
    </xdr:from>
    <xdr:ext cx="12971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2" name="CuadroTexto 141">
              <a:extLst>
                <a:ext uri="{FF2B5EF4-FFF2-40B4-BE49-F238E27FC236}">
                  <a16:creationId xmlns:a16="http://schemas.microsoft.com/office/drawing/2014/main" id="{D6624699-3742-40D2-905F-8BDD993AF96C}"/>
                </a:ext>
              </a:extLst>
            </xdr:cNvPr>
            <xdr:cNvSpPr txBox="1"/>
          </xdr:nvSpPr>
          <xdr:spPr>
            <a:xfrm>
              <a:off x="3973326" y="11114955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42" name="CuadroTexto 141">
              <a:extLst>
                <a:ext uri="{FF2B5EF4-FFF2-40B4-BE49-F238E27FC236}">
                  <a16:creationId xmlns:a16="http://schemas.microsoft.com/office/drawing/2014/main" id="{D6624699-3742-40D2-905F-8BDD993AF96C}"/>
                </a:ext>
              </a:extLst>
            </xdr:cNvPr>
            <xdr:cNvSpPr txBox="1"/>
          </xdr:nvSpPr>
          <xdr:spPr>
            <a:xfrm>
              <a:off x="3973326" y="11114955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𝐍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14</xdr:col>
      <xdr:colOff>318531</xdr:colOff>
      <xdr:row>81</xdr:row>
      <xdr:rowOff>94401</xdr:rowOff>
    </xdr:from>
    <xdr:ext cx="272639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3" name="CuadroTexto 142">
              <a:extLst>
                <a:ext uri="{FF2B5EF4-FFF2-40B4-BE49-F238E27FC236}">
                  <a16:creationId xmlns:a16="http://schemas.microsoft.com/office/drawing/2014/main" id="{7AED20FD-E63C-4F0D-B81F-C7E4849D7AD6}"/>
                </a:ext>
              </a:extLst>
            </xdr:cNvPr>
            <xdr:cNvSpPr txBox="1"/>
          </xdr:nvSpPr>
          <xdr:spPr>
            <a:xfrm>
              <a:off x="7303531" y="10734179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𝐁</m:t>
                        </m:r>
                      </m:e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43" name="CuadroTexto 142">
              <a:extLst>
                <a:ext uri="{FF2B5EF4-FFF2-40B4-BE49-F238E27FC236}">
                  <a16:creationId xmlns:a16="http://schemas.microsoft.com/office/drawing/2014/main" id="{7AED20FD-E63C-4F0D-B81F-C7E4849D7AD6}"/>
                </a:ext>
              </a:extLst>
            </xdr:cNvPr>
            <xdr:cNvSpPr txBox="1"/>
          </xdr:nvSpPr>
          <xdr:spPr>
            <a:xfrm>
              <a:off x="7303531" y="10734179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𝐁^(</a:t>
              </a:r>
              <a:r>
                <a:rPr lang="es-ES" sz="1100" b="1" i="0">
                  <a:latin typeface="Cambria Math" panose="02040503050406030204" pitchFamily="18" charset="0"/>
                </a:rPr>
                <a:t>−𝟏)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70555</xdr:colOff>
      <xdr:row>92</xdr:row>
      <xdr:rowOff>21985</xdr:rowOff>
    </xdr:from>
    <xdr:ext cx="385362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CuadroTexto 143">
              <a:extLst>
                <a:ext uri="{FF2B5EF4-FFF2-40B4-BE49-F238E27FC236}">
                  <a16:creationId xmlns:a16="http://schemas.microsoft.com/office/drawing/2014/main" id="{EE4667D4-59BE-42E0-9730-8E856E538C5D}"/>
                </a:ext>
              </a:extLst>
            </xdr:cNvPr>
            <xdr:cNvSpPr txBox="1"/>
          </xdr:nvSpPr>
          <xdr:spPr>
            <a:xfrm>
              <a:off x="1001888" y="12679652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ES" sz="1200" b="1" i="0">
                        <a:latin typeface="Cambria Math" panose="02040503050406030204" pitchFamily="18" charset="0"/>
                      </a:rPr>
                      <m:t>𝐍</m:t>
                    </m:r>
                    <m:r>
                      <a:rPr lang="es-CO" sz="12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00" b="1" i="0"/>
            </a:p>
          </xdr:txBody>
        </xdr:sp>
      </mc:Choice>
      <mc:Fallback xmlns="">
        <xdr:sp macro="" textlink="">
          <xdr:nvSpPr>
            <xdr:cNvPr id="144" name="CuadroTexto 143">
              <a:extLst>
                <a:ext uri="{FF2B5EF4-FFF2-40B4-BE49-F238E27FC236}">
                  <a16:creationId xmlns:a16="http://schemas.microsoft.com/office/drawing/2014/main" id="{EE4667D4-59BE-42E0-9730-8E856E538C5D}"/>
                </a:ext>
              </a:extLst>
            </xdr:cNvPr>
            <xdr:cNvSpPr txBox="1"/>
          </xdr:nvSpPr>
          <xdr:spPr>
            <a:xfrm>
              <a:off x="1001888" y="12679652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r>
                <a:rPr lang="es-ES" sz="1200" b="1" i="0">
                  <a:latin typeface="Cambria Math" panose="02040503050406030204" pitchFamily="18" charset="0"/>
                </a:rPr>
                <a:t> 𝐍</a:t>
              </a:r>
              <a:r>
                <a:rPr lang="es-CO" sz="1200" b="1" i="0">
                  <a:latin typeface="Cambria Math" panose="02040503050406030204" pitchFamily="18" charset="0"/>
                </a:rPr>
                <a:t> 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8</xdr:col>
      <xdr:colOff>214588</xdr:colOff>
      <xdr:row>92</xdr:row>
      <xdr:rowOff>17639</xdr:rowOff>
    </xdr:from>
    <xdr:ext cx="196208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5" name="CuadroTexto 144">
              <a:extLst>
                <a:ext uri="{FF2B5EF4-FFF2-40B4-BE49-F238E27FC236}">
                  <a16:creationId xmlns:a16="http://schemas.microsoft.com/office/drawing/2014/main" id="{56818616-516F-4B84-9093-64F21C609237}"/>
                </a:ext>
              </a:extLst>
            </xdr:cNvPr>
            <xdr:cNvSpPr txBox="1"/>
          </xdr:nvSpPr>
          <xdr:spPr>
            <a:xfrm>
              <a:off x="4405588" y="12675306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000" b="1" i="0"/>
            </a:p>
          </xdr:txBody>
        </xdr:sp>
      </mc:Choice>
      <mc:Fallback xmlns="">
        <xdr:sp macro="" textlink="">
          <xdr:nvSpPr>
            <xdr:cNvPr id="145" name="CuadroTexto 144">
              <a:extLst>
                <a:ext uri="{FF2B5EF4-FFF2-40B4-BE49-F238E27FC236}">
                  <a16:creationId xmlns:a16="http://schemas.microsoft.com/office/drawing/2014/main" id="{56818616-516F-4B84-9093-64F21C609237}"/>
                </a:ext>
              </a:extLst>
            </xdr:cNvPr>
            <xdr:cNvSpPr txBox="1"/>
          </xdr:nvSpPr>
          <xdr:spPr>
            <a:xfrm>
              <a:off x="4405588" y="12675306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15</xdr:col>
      <xdr:colOff>341174</xdr:colOff>
      <xdr:row>90</xdr:row>
      <xdr:rowOff>175924</xdr:rowOff>
    </xdr:from>
    <xdr:ext cx="1355819" cy="196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6" name="CuadroTexto 145">
              <a:extLst>
                <a:ext uri="{FF2B5EF4-FFF2-40B4-BE49-F238E27FC236}">
                  <a16:creationId xmlns:a16="http://schemas.microsoft.com/office/drawing/2014/main" id="{376FFA02-B664-495C-9E98-1E5CB6B5F17F}"/>
                </a:ext>
              </a:extLst>
            </xdr:cNvPr>
            <xdr:cNvSpPr txBox="1"/>
          </xdr:nvSpPr>
          <xdr:spPr>
            <a:xfrm>
              <a:off x="7791841" y="12466702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=</m:t>
                    </m:r>
                    <m:sSubSup>
                      <m:sSub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0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050" i="0"/>
            </a:p>
          </xdr:txBody>
        </xdr:sp>
      </mc:Choice>
      <mc:Fallback xmlns="">
        <xdr:sp macro="" textlink="">
          <xdr:nvSpPr>
            <xdr:cNvPr id="146" name="CuadroTexto 145">
              <a:extLst>
                <a:ext uri="{FF2B5EF4-FFF2-40B4-BE49-F238E27FC236}">
                  <a16:creationId xmlns:a16="http://schemas.microsoft.com/office/drawing/2014/main" id="{376FFA02-B664-495C-9E98-1E5CB6B5F17F}"/>
                </a:ext>
              </a:extLst>
            </xdr:cNvPr>
            <xdr:cNvSpPr txBox="1"/>
          </xdr:nvSpPr>
          <xdr:spPr>
            <a:xfrm>
              <a:off x="7791841" y="12466702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  =</a:t>
              </a:r>
              <a:r>
                <a:rPr lang="es-CO" sz="1200" b="1" i="0">
                  <a:latin typeface="Cambria Math" panose="02040503050406030204" pitchFamily="18" charset="0"/>
                </a:rPr>
                <a:t>𝐜</a:t>
              </a:r>
              <a:r>
                <a:rPr lang="es-CO" sz="1200" b="0" i="0">
                  <a:latin typeface="Cambria Math" panose="02040503050406030204" pitchFamily="18" charset="0"/>
                </a:rPr>
                <a:t>_𝑁^𝑇  −</a:t>
              </a:r>
              <a:r>
                <a:rPr lang="es-CO" sz="1200" b="1" i="0">
                  <a:latin typeface="Cambria Math" panose="02040503050406030204" pitchFamily="18" charset="0"/>
                </a:rPr>
                <a:t>𝐜_</a:t>
              </a:r>
              <a:r>
                <a:rPr lang="es-CO" sz="1200" b="0" i="0">
                  <a:latin typeface="Cambria Math" panose="02040503050406030204" pitchFamily="18" charset="0"/>
                </a:rPr>
                <a:t>𝐵^𝑇</a:t>
              </a:r>
              <a:r>
                <a:rPr lang="es-CO" sz="1200" b="1" i="0">
                  <a:latin typeface="Cambria Math" panose="02040503050406030204" pitchFamily="18" charset="0"/>
                </a:rPr>
                <a:t> 𝐁^(</a:t>
              </a:r>
              <a:r>
                <a:rPr lang="es-CO" sz="1200" b="0" i="0">
                  <a:latin typeface="Cambria Math" panose="02040503050406030204" pitchFamily="18" charset="0"/>
                </a:rPr>
                <a:t>−1</a:t>
              </a:r>
              <a:r>
                <a:rPr lang="es-CO" sz="1200" b="1" i="0">
                  <a:latin typeface="Cambria Math" panose="02040503050406030204" pitchFamily="18" charset="0"/>
                </a:rPr>
                <a:t>) 𝐍</a:t>
              </a:r>
              <a:endParaRPr lang="es-CO" sz="1050" i="0"/>
            </a:p>
          </xdr:txBody>
        </xdr:sp>
      </mc:Fallback>
    </mc:AlternateContent>
    <xdr:clientData/>
  </xdr:oneCellAnchor>
  <xdr:oneCellAnchor>
    <xdr:from>
      <xdr:col>0</xdr:col>
      <xdr:colOff>273403</xdr:colOff>
      <xdr:row>99</xdr:row>
      <xdr:rowOff>143167</xdr:rowOff>
    </xdr:from>
    <xdr:ext cx="179986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7" name="CuadroTexto 146">
              <a:extLst>
                <a:ext uri="{FF2B5EF4-FFF2-40B4-BE49-F238E27FC236}">
                  <a16:creationId xmlns:a16="http://schemas.microsoft.com/office/drawing/2014/main" id="{7972D350-239D-4601-B2B5-A85396434F5C}"/>
                </a:ext>
              </a:extLst>
            </xdr:cNvPr>
            <xdr:cNvSpPr txBox="1"/>
          </xdr:nvSpPr>
          <xdr:spPr>
            <a:xfrm>
              <a:off x="739070" y="14084945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𝐚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47" name="CuadroTexto 146">
              <a:extLst>
                <a:ext uri="{FF2B5EF4-FFF2-40B4-BE49-F238E27FC236}">
                  <a16:creationId xmlns:a16="http://schemas.microsoft.com/office/drawing/2014/main" id="{7972D350-239D-4601-B2B5-A85396434F5C}"/>
                </a:ext>
              </a:extLst>
            </xdr:cNvPr>
            <xdr:cNvSpPr txBox="1"/>
          </xdr:nvSpPr>
          <xdr:spPr>
            <a:xfrm>
              <a:off x="739070" y="14084945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𝐚_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3</xdr:col>
      <xdr:colOff>118730</xdr:colOff>
      <xdr:row>98</xdr:row>
      <xdr:rowOff>123928</xdr:rowOff>
    </xdr:from>
    <xdr:ext cx="2484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8" name="CuadroTexto 147">
              <a:extLst>
                <a:ext uri="{FF2B5EF4-FFF2-40B4-BE49-F238E27FC236}">
                  <a16:creationId xmlns:a16="http://schemas.microsoft.com/office/drawing/2014/main" id="{58409EB3-FA5D-4FC8-9527-FA0F01EAD050}"/>
                </a:ext>
              </a:extLst>
            </xdr:cNvPr>
            <xdr:cNvSpPr txBox="1"/>
          </xdr:nvSpPr>
          <xdr:spPr>
            <a:xfrm>
              <a:off x="1981397" y="13882261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𝐝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p>
                    </m:sSup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48" name="CuadroTexto 147">
              <a:extLst>
                <a:ext uri="{FF2B5EF4-FFF2-40B4-BE49-F238E27FC236}">
                  <a16:creationId xmlns:a16="http://schemas.microsoft.com/office/drawing/2014/main" id="{58409EB3-FA5D-4FC8-9527-FA0F01EAD050}"/>
                </a:ext>
              </a:extLst>
            </xdr:cNvPr>
            <xdr:cNvSpPr txBox="1"/>
          </xdr:nvSpPr>
          <xdr:spPr>
            <a:xfrm>
              <a:off x="1981397" y="13882261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 𝐝^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r>
                <a:rPr lang="es-ES" sz="1100" b="1" i="0">
                  <a:latin typeface="Cambria Math" panose="02040503050406030204" pitchFamily="18" charset="0"/>
                </a:rPr>
                <a:t>  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57304</xdr:colOff>
      <xdr:row>97</xdr:row>
      <xdr:rowOff>132292</xdr:rowOff>
    </xdr:from>
    <xdr:ext cx="206147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9" name="CuadroTexto 148">
              <a:extLst>
                <a:ext uri="{FF2B5EF4-FFF2-40B4-BE49-F238E27FC236}">
                  <a16:creationId xmlns:a16="http://schemas.microsoft.com/office/drawing/2014/main" id="{B79A955B-B1B0-4615-8AB1-F133D3A3DF4C}"/>
                </a:ext>
              </a:extLst>
            </xdr:cNvPr>
            <xdr:cNvSpPr txBox="1"/>
          </xdr:nvSpPr>
          <xdr:spPr>
            <a:xfrm>
              <a:off x="4248304" y="13707181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149" name="CuadroTexto 148">
              <a:extLst>
                <a:ext uri="{FF2B5EF4-FFF2-40B4-BE49-F238E27FC236}">
                  <a16:creationId xmlns:a16="http://schemas.microsoft.com/office/drawing/2014/main" id="{B79A955B-B1B0-4615-8AB1-F133D3A3DF4C}"/>
                </a:ext>
              </a:extLst>
            </xdr:cNvPr>
            <xdr:cNvSpPr txBox="1"/>
          </xdr:nvSpPr>
          <xdr:spPr>
            <a:xfrm>
              <a:off x="4248304" y="13707181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8</xdr:col>
      <xdr:colOff>47227</xdr:colOff>
      <xdr:row>100</xdr:row>
      <xdr:rowOff>160202</xdr:rowOff>
    </xdr:from>
    <xdr:ext cx="214482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0" name="CuadroTexto 149">
              <a:extLst>
                <a:ext uri="{FF2B5EF4-FFF2-40B4-BE49-F238E27FC236}">
                  <a16:creationId xmlns:a16="http://schemas.microsoft.com/office/drawing/2014/main" id="{51844335-7198-4C63-818A-CF11D5C4F8B8}"/>
                </a:ext>
              </a:extLst>
            </xdr:cNvPr>
            <xdr:cNvSpPr txBox="1"/>
          </xdr:nvSpPr>
          <xdr:spPr>
            <a:xfrm>
              <a:off x="4238227" y="14285424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150" name="CuadroTexto 149">
              <a:extLst>
                <a:ext uri="{FF2B5EF4-FFF2-40B4-BE49-F238E27FC236}">
                  <a16:creationId xmlns:a16="http://schemas.microsoft.com/office/drawing/2014/main" id="{51844335-7198-4C63-818A-CF11D5C4F8B8}"/>
                </a:ext>
              </a:extLst>
            </xdr:cNvPr>
            <xdr:cNvSpPr txBox="1"/>
          </xdr:nvSpPr>
          <xdr:spPr>
            <a:xfrm>
              <a:off x="4238227" y="14285424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𝑁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13</xdr:col>
      <xdr:colOff>151189</xdr:colOff>
      <xdr:row>105</xdr:row>
      <xdr:rowOff>4296</xdr:rowOff>
    </xdr:from>
    <xdr:ext cx="199606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1" name="CuadroTexto 150">
              <a:extLst>
                <a:ext uri="{FF2B5EF4-FFF2-40B4-BE49-F238E27FC236}">
                  <a16:creationId xmlns:a16="http://schemas.microsoft.com/office/drawing/2014/main" id="{BBFB6869-D660-4024-9546-6973D2DA490C}"/>
                </a:ext>
              </a:extLst>
            </xdr:cNvPr>
            <xdr:cNvSpPr txBox="1"/>
          </xdr:nvSpPr>
          <xdr:spPr>
            <a:xfrm>
              <a:off x="6670522" y="15046740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151" name="CuadroTexto 150">
              <a:extLst>
                <a:ext uri="{FF2B5EF4-FFF2-40B4-BE49-F238E27FC236}">
                  <a16:creationId xmlns:a16="http://schemas.microsoft.com/office/drawing/2014/main" id="{BBFB6869-D660-4024-9546-6973D2DA490C}"/>
                </a:ext>
              </a:extLst>
            </xdr:cNvPr>
            <xdr:cNvSpPr txBox="1"/>
          </xdr:nvSpPr>
          <xdr:spPr>
            <a:xfrm>
              <a:off x="6670522" y="15046740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 𝛼 </a:t>
              </a:r>
              <a:endParaRPr lang="es-CO" sz="800" b="1" i="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6744</xdr:colOff>
      <xdr:row>22</xdr:row>
      <xdr:rowOff>180135</xdr:rowOff>
    </xdr:from>
    <xdr:ext cx="945643" cy="196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CuadroTexto 54">
              <a:extLst>
                <a:ext uri="{FF2B5EF4-FFF2-40B4-BE49-F238E27FC236}">
                  <a16:creationId xmlns:a16="http://schemas.microsoft.com/office/drawing/2014/main" id="{82EE2359-DBAE-4681-817A-18FC5D9D4739}"/>
                </a:ext>
              </a:extLst>
            </xdr:cNvPr>
            <xdr:cNvSpPr txBox="1"/>
          </xdr:nvSpPr>
          <xdr:spPr>
            <a:xfrm>
              <a:off x="476644" y="4104435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s-CO" sz="1200" b="0" i="0">
                            <a:latin typeface="Cambria Math" panose="02040503050406030204" pitchFamily="18" charset="0"/>
                          </a:rPr>
                          <m:t>T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000"/>
            </a:p>
          </xdr:txBody>
        </xdr:sp>
      </mc:Choice>
      <mc:Fallback xmlns="">
        <xdr:sp macro="" textlink="">
          <xdr:nvSpPr>
            <xdr:cNvPr id="55" name="CuadroTexto 54">
              <a:extLst>
                <a:ext uri="{FF2B5EF4-FFF2-40B4-BE49-F238E27FC236}">
                  <a16:creationId xmlns:a16="http://schemas.microsoft.com/office/drawing/2014/main" id="{82EE2359-DBAE-4681-817A-18FC5D9D4739}"/>
                </a:ext>
              </a:extLst>
            </xdr:cNvPr>
            <xdr:cNvSpPr txBox="1"/>
          </xdr:nvSpPr>
          <xdr:spPr>
            <a:xfrm>
              <a:off x="476644" y="4104435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^T   =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</a:t>
              </a:r>
              <a:endParaRPr lang="es-CO" sz="1000"/>
            </a:p>
          </xdr:txBody>
        </xdr:sp>
      </mc:Fallback>
    </mc:AlternateContent>
    <xdr:clientData/>
  </xdr:oneCellAnchor>
  <xdr:oneCellAnchor>
    <xdr:from>
      <xdr:col>16</xdr:col>
      <xdr:colOff>381206</xdr:colOff>
      <xdr:row>22</xdr:row>
      <xdr:rowOff>147144</xdr:rowOff>
    </xdr:from>
    <xdr:ext cx="2273828" cy="2076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CuadroTexto 55">
              <a:extLst>
                <a:ext uri="{FF2B5EF4-FFF2-40B4-BE49-F238E27FC236}">
                  <a16:creationId xmlns:a16="http://schemas.microsoft.com/office/drawing/2014/main" id="{21ACDA4B-EB51-462F-9B4F-148273B26D3F}"/>
                </a:ext>
              </a:extLst>
            </xdr:cNvPr>
            <xdr:cNvSpPr txBox="1"/>
          </xdr:nvSpPr>
          <xdr:spPr>
            <a:xfrm>
              <a:off x="7899606" y="407144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  <m:sSub>
                      <m:sSub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1" i="1">
                        <a:latin typeface="Cambria Math" panose="02040503050406030204" pitchFamily="18" charset="0"/>
                      </a:rPr>
                      <m:t>,  ∀</m:t>
                    </m:r>
                    <m:r>
                      <a:rPr lang="es-CO" sz="12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es-CO" sz="1200" b="1" i="1">
                        <a:latin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𝑵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50"/>
            </a:p>
          </xdr:txBody>
        </xdr:sp>
      </mc:Choice>
      <mc:Fallback xmlns="">
        <xdr:sp macro="" textlink="">
          <xdr:nvSpPr>
            <xdr:cNvPr id="56" name="CuadroTexto 55">
              <a:extLst>
                <a:ext uri="{FF2B5EF4-FFF2-40B4-BE49-F238E27FC236}">
                  <a16:creationId xmlns:a16="http://schemas.microsoft.com/office/drawing/2014/main" id="{21ACDA4B-EB51-462F-9B4F-148273B26D3F}"/>
                </a:ext>
              </a:extLst>
            </xdr:cNvPr>
            <xdr:cNvSpPr txBox="1"/>
          </xdr:nvSpPr>
          <xdr:spPr>
            <a:xfrm>
              <a:off x="7899606" y="407144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𝑟_𝑞   =𝑐_𝑞  −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 𝒂_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,  ∀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∈</a:t>
              </a:r>
              <a:r>
                <a:rPr lang="es-CO" sz="1200" b="0" i="0">
                  <a:latin typeface="Cambria Math" panose="02040503050406030204" pitchFamily="18" charset="0"/>
                </a:rPr>
                <a:t>𝐼_</a:t>
              </a:r>
              <a:r>
                <a:rPr lang="es-CO" sz="1200" b="1" i="0">
                  <a:latin typeface="Cambria Math" panose="02040503050406030204" pitchFamily="18" charset="0"/>
                </a:rPr>
                <a:t>𝑵</a:t>
              </a:r>
              <a:r>
                <a:rPr lang="es-CO" sz="1200" b="0" i="0">
                  <a:latin typeface="Cambria Math" panose="02040503050406030204" pitchFamily="18" charset="0"/>
                </a:rPr>
                <a:t>  </a:t>
              </a:r>
              <a:endParaRPr lang="es-CO" sz="1050"/>
            </a:p>
          </xdr:txBody>
        </xdr:sp>
      </mc:Fallback>
    </mc:AlternateContent>
    <xdr:clientData/>
  </xdr:oneCellAnchor>
  <xdr:oneCellAnchor>
    <xdr:from>
      <xdr:col>0</xdr:col>
      <xdr:colOff>83820</xdr:colOff>
      <xdr:row>37</xdr:row>
      <xdr:rowOff>90095</xdr:rowOff>
    </xdr:from>
    <xdr:ext cx="2057400" cy="4315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CuadroTexto 56">
              <a:extLst>
                <a:ext uri="{FF2B5EF4-FFF2-40B4-BE49-F238E27FC236}">
                  <a16:creationId xmlns:a16="http://schemas.microsoft.com/office/drawing/2014/main" id="{E5E66533-D9DD-49C9-AFA5-096F67D6F8C4}"/>
                </a:ext>
              </a:extLst>
            </xdr:cNvPr>
            <xdr:cNvSpPr txBox="1"/>
          </xdr:nvSpPr>
          <xdr:spPr>
            <a:xfrm>
              <a:off x="83820" y="668139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d>
                      <m:dPr>
                        <m:begChr m:val="["/>
                        <m:endChr m:val="]"/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CO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2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e>
                              <m:sup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𝒂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𝒆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7" name="CuadroTexto 56">
              <a:extLst>
                <a:ext uri="{FF2B5EF4-FFF2-40B4-BE49-F238E27FC236}">
                  <a16:creationId xmlns:a16="http://schemas.microsoft.com/office/drawing/2014/main" id="{E5E66533-D9DD-49C9-AFA5-096F67D6F8C4}"/>
                </a:ext>
              </a:extLst>
            </xdr:cNvPr>
            <xdr:cNvSpPr txBox="1"/>
          </xdr:nvSpPr>
          <xdr:spPr>
            <a:xfrm>
              <a:off x="83820" y="668139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𝑑_𝑞   =[(−</a:t>
              </a:r>
              <a:r>
                <a:rPr lang="es-CO" sz="1200" b="1" i="0">
                  <a:latin typeface="Cambria Math" panose="02040503050406030204" pitchFamily="18" charset="0"/>
                </a:rPr>
                <a:t>𝑩^(−𝟏)</a:t>
              </a:r>
              <a:r>
                <a:rPr lang="es-CO" sz="1200" b="0" i="0">
                  <a:latin typeface="Cambria Math" panose="02040503050406030204" pitchFamily="18" charset="0"/>
                </a:rPr>
                <a:t> </a:t>
              </a:r>
              <a:r>
                <a:rPr lang="es-CO" sz="1200" b="1" i="0">
                  <a:latin typeface="Cambria Math" panose="02040503050406030204" pitchFamily="18" charset="0"/>
                </a:rPr>
                <a:t>𝒂</a:t>
              </a:r>
              <a:r>
                <a:rPr lang="es-CO" sz="1200" b="0" i="0">
                  <a:latin typeface="Cambria Math" panose="02040503050406030204" pitchFamily="18" charset="0"/>
                </a:rPr>
                <a:t>_𝑞)/</a:t>
              </a:r>
              <a:r>
                <a:rPr lang="es-CO" sz="1200" b="1" i="0">
                  <a:latin typeface="Cambria Math" panose="02040503050406030204" pitchFamily="18" charset="0"/>
                </a:rPr>
                <a:t>𝒆</a:t>
              </a:r>
              <a:r>
                <a:rPr lang="es-CO" sz="1200" b="0" i="0">
                  <a:latin typeface="Cambria Math" panose="02040503050406030204" pitchFamily="18" charset="0"/>
                </a:rPr>
                <a:t>_𝑞 ]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289560</xdr:colOff>
      <xdr:row>36</xdr:row>
      <xdr:rowOff>121920</xdr:rowOff>
    </xdr:from>
    <xdr:ext cx="1921552" cy="4805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CuadroTexto 57">
              <a:extLst>
                <a:ext uri="{FF2B5EF4-FFF2-40B4-BE49-F238E27FC236}">
                  <a16:creationId xmlns:a16="http://schemas.microsoft.com/office/drawing/2014/main" id="{C35EDF58-0CF5-4CF5-B799-CA5857E3479A}"/>
                </a:ext>
              </a:extLst>
            </xdr:cNvPr>
            <xdr:cNvSpPr txBox="1"/>
          </xdr:nvSpPr>
          <xdr:spPr>
            <a:xfrm>
              <a:off x="12506960" y="6535420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CO" sz="14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s-CO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O" sz="1400" b="0" i="0">
                                <a:latin typeface="Cambria Math" panose="02040503050406030204" pitchFamily="18" charset="0"/>
                              </a:rPr>
                              <m:t>min</m:t>
                            </m:r>
                          </m:e>
                          <m:lim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∈</m:t>
                            </m:r>
                            <m:sSub>
                              <m:sSub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s-CO" sz="14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sub>
                            </m:sSub>
                          </m:lim>
                        </m:limLow>
                      </m:fName>
                      <m:e>
                        <m:d>
                          <m:dPr>
                            <m:begChr m:val="{"/>
                            <m:endChr m:val="}"/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</m:sSub>
                              </m:num>
                              <m:den>
                                <m:sSubSup>
                                  <m:sSubSup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  <m:sup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𝑞</m:t>
                                    </m:r>
                                  </m:sup>
                                </m:sSubSup>
                              </m:den>
                            </m:f>
                          </m:e>
                          <m:e>
                            <m:sSubSup>
                              <m:sSubSup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  <m:sup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p>
                            </m:sSubSup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&lt;0</m:t>
                            </m:r>
                          </m:e>
                        </m:d>
                      </m:e>
                    </m:func>
                    <m:r>
                      <a:rPr lang="es-CO" sz="14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8" name="CuadroTexto 57">
              <a:extLst>
                <a:ext uri="{FF2B5EF4-FFF2-40B4-BE49-F238E27FC236}">
                  <a16:creationId xmlns:a16="http://schemas.microsoft.com/office/drawing/2014/main" id="{C35EDF58-0CF5-4CF5-B799-CA5857E3479A}"/>
                </a:ext>
              </a:extLst>
            </xdr:cNvPr>
            <xdr:cNvSpPr txBox="1"/>
          </xdr:nvSpPr>
          <xdr:spPr>
            <a:xfrm>
              <a:off x="12506960" y="6535420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𝛼=min┬(𝑗∈𝐼_</a:t>
              </a:r>
              <a:r>
                <a:rPr lang="es-CO" sz="1400" b="1" i="0">
                  <a:latin typeface="Cambria Math" panose="02040503050406030204" pitchFamily="18" charset="0"/>
                </a:rPr>
                <a:t>𝑩</a:t>
              </a:r>
              <a:r>
                <a:rPr lang="es-CO" sz="1400" b="0" i="0">
                  <a:latin typeface="Cambria Math" panose="02040503050406030204" pitchFamily="18" charset="0"/>
                </a:rPr>
                <a:t> )⁡{−𝑥_𝑗/(𝑑_𝑗^𝑞 )│𝑑_𝑗^𝑞&lt;0}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565647</xdr:colOff>
      <xdr:row>31</xdr:row>
      <xdr:rowOff>31417</xdr:rowOff>
    </xdr:from>
    <xdr:ext cx="1140633" cy="2046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CuadroTexto 58">
              <a:extLst>
                <a:ext uri="{FF2B5EF4-FFF2-40B4-BE49-F238E27FC236}">
                  <a16:creationId xmlns:a16="http://schemas.microsoft.com/office/drawing/2014/main" id="{58618ECB-4701-447B-8419-42D61CBBDFCC}"/>
                </a:ext>
              </a:extLst>
            </xdr:cNvPr>
            <xdr:cNvSpPr txBox="1"/>
          </xdr:nvSpPr>
          <xdr:spPr>
            <a:xfrm>
              <a:off x="9398497" y="5555917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  <m:r>
                      <a:rPr lang="es-ES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050" b="0"/>
            </a:p>
          </xdr:txBody>
        </xdr:sp>
      </mc:Choice>
      <mc:Fallback xmlns="">
        <xdr:sp macro="" textlink="">
          <xdr:nvSpPr>
            <xdr:cNvPr id="59" name="CuadroTexto 58">
              <a:extLst>
                <a:ext uri="{FF2B5EF4-FFF2-40B4-BE49-F238E27FC236}">
                  <a16:creationId xmlns:a16="http://schemas.microsoft.com/office/drawing/2014/main" id="{58618ECB-4701-447B-8419-42D61CBBDFCC}"/>
                </a:ext>
              </a:extLst>
            </xdr:cNvPr>
            <xdr:cNvSpPr txBox="1"/>
          </xdr:nvSpPr>
          <xdr:spPr>
            <a:xfrm>
              <a:off x="9398497" y="5555917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𝑥^(𝑡+1)</a:t>
              </a:r>
              <a:r>
                <a:rPr lang="es-CO" sz="1200" b="0" i="0">
                  <a:latin typeface="Cambria Math" panose="02040503050406030204" pitchFamily="18" charset="0"/>
                </a:rPr>
                <a:t>=</a:t>
              </a:r>
              <a:r>
                <a:rPr lang="es-ES" sz="1200" b="0" i="0">
                  <a:latin typeface="Cambria Math" panose="02040503050406030204" pitchFamily="18" charset="0"/>
                </a:rPr>
                <a:t>𝑥^𝑡</a:t>
              </a:r>
              <a:r>
                <a:rPr lang="es-ES" sz="1200" b="1" i="0">
                  <a:latin typeface="Cambria Math" panose="02040503050406030204" pitchFamily="18" charset="0"/>
                </a:rPr>
                <a:t>+</a:t>
              </a:r>
              <a:r>
                <a:rPr lang="es-ES" sz="1200" b="0" i="0">
                  <a:latin typeface="Cambria Math" panose="02040503050406030204" pitchFamily="18" charset="0"/>
                </a:rPr>
                <a:t>𝛼𝑑_𝑞</a:t>
              </a:r>
              <a:endParaRPr lang="es-CO" sz="1050" b="0"/>
            </a:p>
          </xdr:txBody>
        </xdr:sp>
      </mc:Fallback>
    </mc:AlternateContent>
    <xdr:clientData/>
  </xdr:oneCellAnchor>
  <xdr:oneCellAnchor>
    <xdr:from>
      <xdr:col>1</xdr:col>
      <xdr:colOff>237058</xdr:colOff>
      <xdr:row>4</xdr:row>
      <xdr:rowOff>175312</xdr:rowOff>
    </xdr:from>
    <xdr:ext cx="12759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CuadroTexto 59">
              <a:extLst>
                <a:ext uri="{FF2B5EF4-FFF2-40B4-BE49-F238E27FC236}">
                  <a16:creationId xmlns:a16="http://schemas.microsoft.com/office/drawing/2014/main" id="{7A40D527-9B4C-491F-B7FD-C90597A73B2E}"/>
                </a:ext>
              </a:extLst>
            </xdr:cNvPr>
            <xdr:cNvSpPr txBox="1"/>
          </xdr:nvSpPr>
          <xdr:spPr>
            <a:xfrm>
              <a:off x="706958" y="886512"/>
              <a:ext cx="127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𝐀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60" name="CuadroTexto 59">
              <a:extLst>
                <a:ext uri="{FF2B5EF4-FFF2-40B4-BE49-F238E27FC236}">
                  <a16:creationId xmlns:a16="http://schemas.microsoft.com/office/drawing/2014/main" id="{7A40D527-9B4C-491F-B7FD-C90597A73B2E}"/>
                </a:ext>
              </a:extLst>
            </xdr:cNvPr>
            <xdr:cNvSpPr txBox="1"/>
          </xdr:nvSpPr>
          <xdr:spPr>
            <a:xfrm>
              <a:off x="706958" y="886512"/>
              <a:ext cx="127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𝐀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13</xdr:col>
      <xdr:colOff>207482</xdr:colOff>
      <xdr:row>4</xdr:row>
      <xdr:rowOff>79859</xdr:rowOff>
    </xdr:from>
    <xdr:ext cx="1173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CuadroTexto 60">
              <a:extLst>
                <a:ext uri="{FF2B5EF4-FFF2-40B4-BE49-F238E27FC236}">
                  <a16:creationId xmlns:a16="http://schemas.microsoft.com/office/drawing/2014/main" id="{971BDCB6-61A9-4EF0-BF5B-D67A8BB79405}"/>
                </a:ext>
              </a:extLst>
            </xdr:cNvPr>
            <xdr:cNvSpPr txBox="1"/>
          </xdr:nvSpPr>
          <xdr:spPr>
            <a:xfrm>
              <a:off x="6316182" y="791059"/>
              <a:ext cx="11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61" name="CuadroTexto 60">
              <a:extLst>
                <a:ext uri="{FF2B5EF4-FFF2-40B4-BE49-F238E27FC236}">
                  <a16:creationId xmlns:a16="http://schemas.microsoft.com/office/drawing/2014/main" id="{971BDCB6-61A9-4EF0-BF5B-D67A8BB79405}"/>
                </a:ext>
              </a:extLst>
            </xdr:cNvPr>
            <xdr:cNvSpPr txBox="1"/>
          </xdr:nvSpPr>
          <xdr:spPr>
            <a:xfrm>
              <a:off x="6316182" y="791059"/>
              <a:ext cx="11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𝐛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16</xdr:col>
      <xdr:colOff>170066</xdr:colOff>
      <xdr:row>3</xdr:row>
      <xdr:rowOff>17640</xdr:rowOff>
    </xdr:from>
    <xdr:ext cx="178702" cy="1788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CuadroTexto 61">
              <a:extLst>
                <a:ext uri="{FF2B5EF4-FFF2-40B4-BE49-F238E27FC236}">
                  <a16:creationId xmlns:a16="http://schemas.microsoft.com/office/drawing/2014/main" id="{3ABF0906-C2CF-4592-AF4E-BE3CD877A479}"/>
                </a:ext>
              </a:extLst>
            </xdr:cNvPr>
            <xdr:cNvSpPr txBox="1"/>
          </xdr:nvSpPr>
          <xdr:spPr>
            <a:xfrm>
              <a:off x="7688466" y="551040"/>
              <a:ext cx="17870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62" name="CuadroTexto 61">
              <a:extLst>
                <a:ext uri="{FF2B5EF4-FFF2-40B4-BE49-F238E27FC236}">
                  <a16:creationId xmlns:a16="http://schemas.microsoft.com/office/drawing/2014/main" id="{3ABF0906-C2CF-4592-AF4E-BE3CD877A479}"/>
                </a:ext>
              </a:extLst>
            </xdr:cNvPr>
            <xdr:cNvSpPr txBox="1"/>
          </xdr:nvSpPr>
          <xdr:spPr>
            <a:xfrm>
              <a:off x="7688466" y="551040"/>
              <a:ext cx="17870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𝐜^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21</xdr:col>
      <xdr:colOff>57168</xdr:colOff>
      <xdr:row>11</xdr:row>
      <xdr:rowOff>18935</xdr:rowOff>
    </xdr:from>
    <xdr:ext cx="754309" cy="1909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CuadroTexto 62">
              <a:extLst>
                <a:ext uri="{FF2B5EF4-FFF2-40B4-BE49-F238E27FC236}">
                  <a16:creationId xmlns:a16="http://schemas.microsoft.com/office/drawing/2014/main" id="{4FCFE17E-C854-4647-B073-6259BD9FF4BF}"/>
                </a:ext>
              </a:extLst>
            </xdr:cNvPr>
            <xdr:cNvSpPr txBox="1"/>
          </xdr:nvSpPr>
          <xdr:spPr>
            <a:xfrm>
              <a:off x="9925068" y="1987435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63" name="CuadroTexto 62">
              <a:extLst>
                <a:ext uri="{FF2B5EF4-FFF2-40B4-BE49-F238E27FC236}">
                  <a16:creationId xmlns:a16="http://schemas.microsoft.com/office/drawing/2014/main" id="{4FCFE17E-C854-4647-B073-6259BD9FF4BF}"/>
                </a:ext>
              </a:extLst>
            </xdr:cNvPr>
            <xdr:cNvSpPr txBox="1"/>
          </xdr:nvSpPr>
          <xdr:spPr>
            <a:xfrm>
              <a:off x="9925068" y="1987435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r>
                <a:rPr lang="es-ES" sz="1200" b="0" i="0">
                  <a:latin typeface="Cambria Math" panose="02040503050406030204" pitchFamily="18" charset="0"/>
                </a:rPr>
                <a:t>=</a:t>
              </a:r>
              <a:r>
                <a:rPr lang="es-CO" sz="1200" b="1" i="0">
                  <a:latin typeface="Cambria Math" panose="02040503050406030204" pitchFamily="18" charset="0"/>
                </a:rPr>
                <a:t>𝐁</a:t>
              </a:r>
              <a:r>
                <a:rPr lang="es-CO" sz="1200" b="0" i="0">
                  <a:latin typeface="Cambria Math" panose="02040503050406030204" pitchFamily="18" charset="0"/>
                </a:rPr>
                <a:t>^(−1)</a:t>
              </a:r>
              <a:r>
                <a:rPr lang="es-CO" sz="1200" b="1" i="0">
                  <a:latin typeface="Cambria Math" panose="02040503050406030204" pitchFamily="18" charset="0"/>
                </a:rPr>
                <a:t> 𝐛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23</xdr:col>
      <xdr:colOff>16483</xdr:colOff>
      <xdr:row>19</xdr:row>
      <xdr:rowOff>28931</xdr:rowOff>
    </xdr:from>
    <xdr:ext cx="641650" cy="1944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CuadroTexto 63">
              <a:extLst>
                <a:ext uri="{FF2B5EF4-FFF2-40B4-BE49-F238E27FC236}">
                  <a16:creationId xmlns:a16="http://schemas.microsoft.com/office/drawing/2014/main" id="{E22AEE2A-8F55-43F6-8BBE-7E29AC143DCC}"/>
                </a:ext>
              </a:extLst>
            </xdr:cNvPr>
            <xdr:cNvSpPr txBox="1"/>
          </xdr:nvSpPr>
          <xdr:spPr>
            <a:xfrm>
              <a:off x="10824183" y="341983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/>
            </a:p>
          </xdr:txBody>
        </xdr:sp>
      </mc:Choice>
      <mc:Fallback xmlns="">
        <xdr:sp macro="" textlink="">
          <xdr:nvSpPr>
            <xdr:cNvPr id="64" name="CuadroTexto 63">
              <a:extLst>
                <a:ext uri="{FF2B5EF4-FFF2-40B4-BE49-F238E27FC236}">
                  <a16:creationId xmlns:a16="http://schemas.microsoft.com/office/drawing/2014/main" id="{E22AEE2A-8F55-43F6-8BBE-7E29AC143DCC}"/>
                </a:ext>
              </a:extLst>
            </xdr:cNvPr>
            <xdr:cNvSpPr txBox="1"/>
          </xdr:nvSpPr>
          <xdr:spPr>
            <a:xfrm>
              <a:off x="10824183" y="341983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𝑧=</a:t>
              </a:r>
              <a:r>
                <a:rPr lang="es-ES" sz="1200" b="1" i="0">
                  <a:latin typeface="Cambria Math" panose="02040503050406030204" pitchFamily="18" charset="0"/>
                </a:rPr>
                <a:t>𝐜</a:t>
              </a:r>
              <a:r>
                <a:rPr lang="es-ES" sz="1200" b="0" i="0">
                  <a:latin typeface="Cambria Math" panose="02040503050406030204" pitchFamily="18" charset="0"/>
                </a:rPr>
                <a:t>_𝐵^𝑇 </a:t>
              </a:r>
              <a:r>
                <a:rPr lang="es-ES" sz="1200" b="1" i="0">
                  <a:latin typeface="Cambria Math" panose="02040503050406030204" pitchFamily="18" charset="0"/>
                </a:rPr>
                <a:t>𝐱</a:t>
              </a:r>
              <a:r>
                <a:rPr lang="es-ES" sz="1200" b="0" i="0">
                  <a:latin typeface="Cambria Math" panose="02040503050406030204" pitchFamily="18" charset="0"/>
                </a:rPr>
                <a:t>_𝐵</a:t>
              </a:r>
              <a:endParaRPr lang="es-CO" sz="800"/>
            </a:p>
          </xdr:txBody>
        </xdr:sp>
      </mc:Fallback>
    </mc:AlternateContent>
    <xdr:clientData/>
  </xdr:oneCellAnchor>
  <xdr:oneCellAnchor>
    <xdr:from>
      <xdr:col>1</xdr:col>
      <xdr:colOff>239468</xdr:colOff>
      <xdr:row>10</xdr:row>
      <xdr:rowOff>194027</xdr:rowOff>
    </xdr:from>
    <xdr:ext cx="15735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CuadroTexto 64">
              <a:extLst>
                <a:ext uri="{FF2B5EF4-FFF2-40B4-BE49-F238E27FC236}">
                  <a16:creationId xmlns:a16="http://schemas.microsoft.com/office/drawing/2014/main" id="{C9F7AD62-CDC5-44D8-B800-1FA117797CD1}"/>
                </a:ext>
              </a:extLst>
            </xdr:cNvPr>
            <xdr:cNvSpPr txBox="1"/>
          </xdr:nvSpPr>
          <xdr:spPr>
            <a:xfrm>
              <a:off x="709368" y="196567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65" name="CuadroTexto 64">
              <a:extLst>
                <a:ext uri="{FF2B5EF4-FFF2-40B4-BE49-F238E27FC236}">
                  <a16:creationId xmlns:a16="http://schemas.microsoft.com/office/drawing/2014/main" id="{C9F7AD62-CDC5-44D8-B800-1FA117797CD1}"/>
                </a:ext>
              </a:extLst>
            </xdr:cNvPr>
            <xdr:cNvSpPr txBox="1"/>
          </xdr:nvSpPr>
          <xdr:spPr>
            <a:xfrm>
              <a:off x="709368" y="196567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𝐼_𝐵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204800</xdr:colOff>
      <xdr:row>11</xdr:row>
      <xdr:rowOff>3312</xdr:rowOff>
    </xdr:from>
    <xdr:ext cx="16318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CuadroTexto 65">
              <a:extLst>
                <a:ext uri="{FF2B5EF4-FFF2-40B4-BE49-F238E27FC236}">
                  <a16:creationId xmlns:a16="http://schemas.microsoft.com/office/drawing/2014/main" id="{AEF05B60-47E7-4308-B257-3D3D8A7DB9AB}"/>
                </a:ext>
              </a:extLst>
            </xdr:cNvPr>
            <xdr:cNvSpPr txBox="1"/>
          </xdr:nvSpPr>
          <xdr:spPr>
            <a:xfrm>
              <a:off x="3964000" y="1971812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66" name="CuadroTexto 65">
              <a:extLst>
                <a:ext uri="{FF2B5EF4-FFF2-40B4-BE49-F238E27FC236}">
                  <a16:creationId xmlns:a16="http://schemas.microsoft.com/office/drawing/2014/main" id="{AEF05B60-47E7-4308-B257-3D3D8A7DB9AB}"/>
                </a:ext>
              </a:extLst>
            </xdr:cNvPr>
            <xdr:cNvSpPr txBox="1"/>
          </xdr:nvSpPr>
          <xdr:spPr>
            <a:xfrm>
              <a:off x="3964000" y="1971812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229305</xdr:colOff>
      <xdr:row>12</xdr:row>
      <xdr:rowOff>166674</xdr:rowOff>
    </xdr:from>
    <xdr:ext cx="177677" cy="1797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CuadroTexto 66">
              <a:extLst>
                <a:ext uri="{FF2B5EF4-FFF2-40B4-BE49-F238E27FC236}">
                  <a16:creationId xmlns:a16="http://schemas.microsoft.com/office/drawing/2014/main" id="{EFDB8A64-0736-44F9-89E0-951D3A2FA495}"/>
                </a:ext>
              </a:extLst>
            </xdr:cNvPr>
            <xdr:cNvSpPr txBox="1"/>
          </xdr:nvSpPr>
          <xdr:spPr>
            <a:xfrm>
              <a:off x="699205" y="2312974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67" name="CuadroTexto 66">
              <a:extLst>
                <a:ext uri="{FF2B5EF4-FFF2-40B4-BE49-F238E27FC236}">
                  <a16:creationId xmlns:a16="http://schemas.microsoft.com/office/drawing/2014/main" id="{EFDB8A64-0736-44F9-89E0-951D3A2FA495}"/>
                </a:ext>
              </a:extLst>
            </xdr:cNvPr>
            <xdr:cNvSpPr txBox="1"/>
          </xdr:nvSpPr>
          <xdr:spPr>
            <a:xfrm>
              <a:off x="699205" y="2312974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190147</xdr:colOff>
      <xdr:row>13</xdr:row>
      <xdr:rowOff>36752</xdr:rowOff>
    </xdr:from>
    <xdr:ext cx="186141" cy="1781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CuadroTexto 67">
              <a:extLst>
                <a:ext uri="{FF2B5EF4-FFF2-40B4-BE49-F238E27FC236}">
                  <a16:creationId xmlns:a16="http://schemas.microsoft.com/office/drawing/2014/main" id="{58461653-D5A6-49B0-8A81-B1AF8B9DCB6D}"/>
                </a:ext>
              </a:extLst>
            </xdr:cNvPr>
            <xdr:cNvSpPr txBox="1"/>
          </xdr:nvSpPr>
          <xdr:spPr>
            <a:xfrm>
              <a:off x="3949347" y="2360852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68" name="CuadroTexto 67">
              <a:extLst>
                <a:ext uri="{FF2B5EF4-FFF2-40B4-BE49-F238E27FC236}">
                  <a16:creationId xmlns:a16="http://schemas.microsoft.com/office/drawing/2014/main" id="{58461653-D5A6-49B0-8A81-B1AF8B9DCB6D}"/>
                </a:ext>
              </a:extLst>
            </xdr:cNvPr>
            <xdr:cNvSpPr txBox="1"/>
          </xdr:nvSpPr>
          <xdr:spPr>
            <a:xfrm>
              <a:off x="3949347" y="2360852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258416</xdr:colOff>
      <xdr:row>16</xdr:row>
      <xdr:rowOff>73011</xdr:rowOff>
    </xdr:from>
    <xdr:ext cx="12580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CuadroTexto 68">
              <a:extLst>
                <a:ext uri="{FF2B5EF4-FFF2-40B4-BE49-F238E27FC236}">
                  <a16:creationId xmlns:a16="http://schemas.microsoft.com/office/drawing/2014/main" id="{655144D3-E0F0-4625-B54F-FE078E4B2CB0}"/>
                </a:ext>
              </a:extLst>
            </xdr:cNvPr>
            <xdr:cNvSpPr txBox="1"/>
          </xdr:nvSpPr>
          <xdr:spPr>
            <a:xfrm>
              <a:off x="728316" y="2930511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𝐁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69" name="CuadroTexto 68">
              <a:extLst>
                <a:ext uri="{FF2B5EF4-FFF2-40B4-BE49-F238E27FC236}">
                  <a16:creationId xmlns:a16="http://schemas.microsoft.com/office/drawing/2014/main" id="{655144D3-E0F0-4625-B54F-FE078E4B2CB0}"/>
                </a:ext>
              </a:extLst>
            </xdr:cNvPr>
            <xdr:cNvSpPr txBox="1"/>
          </xdr:nvSpPr>
          <xdr:spPr>
            <a:xfrm>
              <a:off x="728316" y="2930511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247993</xdr:colOff>
      <xdr:row>16</xdr:row>
      <xdr:rowOff>108288</xdr:rowOff>
    </xdr:from>
    <xdr:ext cx="12971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CuadroTexto 69">
              <a:extLst>
                <a:ext uri="{FF2B5EF4-FFF2-40B4-BE49-F238E27FC236}">
                  <a16:creationId xmlns:a16="http://schemas.microsoft.com/office/drawing/2014/main" id="{9B4484A0-C08D-4164-B3D1-64008138CEDA}"/>
                </a:ext>
              </a:extLst>
            </xdr:cNvPr>
            <xdr:cNvSpPr txBox="1"/>
          </xdr:nvSpPr>
          <xdr:spPr>
            <a:xfrm>
              <a:off x="4007193" y="2965788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70" name="CuadroTexto 69">
              <a:extLst>
                <a:ext uri="{FF2B5EF4-FFF2-40B4-BE49-F238E27FC236}">
                  <a16:creationId xmlns:a16="http://schemas.microsoft.com/office/drawing/2014/main" id="{9B4484A0-C08D-4164-B3D1-64008138CEDA}"/>
                </a:ext>
              </a:extLst>
            </xdr:cNvPr>
            <xdr:cNvSpPr txBox="1"/>
          </xdr:nvSpPr>
          <xdr:spPr>
            <a:xfrm>
              <a:off x="4007193" y="2965788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𝐍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15</xdr:col>
      <xdr:colOff>318531</xdr:colOff>
      <xdr:row>14</xdr:row>
      <xdr:rowOff>94401</xdr:rowOff>
    </xdr:from>
    <xdr:ext cx="272639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CuadroTexto 70">
              <a:extLst>
                <a:ext uri="{FF2B5EF4-FFF2-40B4-BE49-F238E27FC236}">
                  <a16:creationId xmlns:a16="http://schemas.microsoft.com/office/drawing/2014/main" id="{374386DC-25AD-4258-A7A2-67596344E8D3}"/>
                </a:ext>
              </a:extLst>
            </xdr:cNvPr>
            <xdr:cNvSpPr txBox="1"/>
          </xdr:nvSpPr>
          <xdr:spPr>
            <a:xfrm>
              <a:off x="7367031" y="2596301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𝐁</m:t>
                        </m:r>
                      </m:e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71" name="CuadroTexto 70">
              <a:extLst>
                <a:ext uri="{FF2B5EF4-FFF2-40B4-BE49-F238E27FC236}">
                  <a16:creationId xmlns:a16="http://schemas.microsoft.com/office/drawing/2014/main" id="{374386DC-25AD-4258-A7A2-67596344E8D3}"/>
                </a:ext>
              </a:extLst>
            </xdr:cNvPr>
            <xdr:cNvSpPr txBox="1"/>
          </xdr:nvSpPr>
          <xdr:spPr>
            <a:xfrm>
              <a:off x="7367031" y="2596301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𝐁^(</a:t>
              </a:r>
              <a:r>
                <a:rPr lang="es-ES" sz="1100" b="1" i="0">
                  <a:latin typeface="Cambria Math" panose="02040503050406030204" pitchFamily="18" charset="0"/>
                </a:rPr>
                <a:t>−𝟏)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2</xdr:col>
      <xdr:colOff>70555</xdr:colOff>
      <xdr:row>25</xdr:row>
      <xdr:rowOff>21985</xdr:rowOff>
    </xdr:from>
    <xdr:ext cx="385362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CuadroTexto 71">
              <a:extLst>
                <a:ext uri="{FF2B5EF4-FFF2-40B4-BE49-F238E27FC236}">
                  <a16:creationId xmlns:a16="http://schemas.microsoft.com/office/drawing/2014/main" id="{CB05F7CE-08E4-4091-8114-25BF601CF263}"/>
                </a:ext>
              </a:extLst>
            </xdr:cNvPr>
            <xdr:cNvSpPr txBox="1"/>
          </xdr:nvSpPr>
          <xdr:spPr>
            <a:xfrm>
              <a:off x="1010355" y="4479685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ES" sz="1200" b="1" i="0">
                        <a:latin typeface="Cambria Math" panose="02040503050406030204" pitchFamily="18" charset="0"/>
                      </a:rPr>
                      <m:t>𝐍</m:t>
                    </m:r>
                    <m:r>
                      <a:rPr lang="es-CO" sz="12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00" b="1" i="0"/>
            </a:p>
          </xdr:txBody>
        </xdr:sp>
      </mc:Choice>
      <mc:Fallback xmlns="">
        <xdr:sp macro="" textlink="">
          <xdr:nvSpPr>
            <xdr:cNvPr id="72" name="CuadroTexto 71">
              <a:extLst>
                <a:ext uri="{FF2B5EF4-FFF2-40B4-BE49-F238E27FC236}">
                  <a16:creationId xmlns:a16="http://schemas.microsoft.com/office/drawing/2014/main" id="{CB05F7CE-08E4-4091-8114-25BF601CF263}"/>
                </a:ext>
              </a:extLst>
            </xdr:cNvPr>
            <xdr:cNvSpPr txBox="1"/>
          </xdr:nvSpPr>
          <xdr:spPr>
            <a:xfrm>
              <a:off x="1010355" y="4479685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r>
                <a:rPr lang="es-ES" sz="1200" b="1" i="0">
                  <a:latin typeface="Cambria Math" panose="02040503050406030204" pitchFamily="18" charset="0"/>
                </a:rPr>
                <a:t> 𝐍</a:t>
              </a:r>
              <a:r>
                <a:rPr lang="es-CO" sz="1200" b="1" i="0">
                  <a:latin typeface="Cambria Math" panose="02040503050406030204" pitchFamily="18" charset="0"/>
                </a:rPr>
                <a:t> 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9</xdr:col>
      <xdr:colOff>214588</xdr:colOff>
      <xdr:row>25</xdr:row>
      <xdr:rowOff>17639</xdr:rowOff>
    </xdr:from>
    <xdr:ext cx="196208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CuadroTexto 72">
              <a:extLst>
                <a:ext uri="{FF2B5EF4-FFF2-40B4-BE49-F238E27FC236}">
                  <a16:creationId xmlns:a16="http://schemas.microsoft.com/office/drawing/2014/main" id="{BE2821F0-A370-4D03-BF1C-926B6B0FA22C}"/>
                </a:ext>
              </a:extLst>
            </xdr:cNvPr>
            <xdr:cNvSpPr txBox="1"/>
          </xdr:nvSpPr>
          <xdr:spPr>
            <a:xfrm>
              <a:off x="4443688" y="4475339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000" b="1" i="0"/>
            </a:p>
          </xdr:txBody>
        </xdr:sp>
      </mc:Choice>
      <mc:Fallback xmlns="">
        <xdr:sp macro="" textlink="">
          <xdr:nvSpPr>
            <xdr:cNvPr id="73" name="CuadroTexto 72">
              <a:extLst>
                <a:ext uri="{FF2B5EF4-FFF2-40B4-BE49-F238E27FC236}">
                  <a16:creationId xmlns:a16="http://schemas.microsoft.com/office/drawing/2014/main" id="{BE2821F0-A370-4D03-BF1C-926B6B0FA22C}"/>
                </a:ext>
              </a:extLst>
            </xdr:cNvPr>
            <xdr:cNvSpPr txBox="1"/>
          </xdr:nvSpPr>
          <xdr:spPr>
            <a:xfrm>
              <a:off x="4443688" y="4475339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16</xdr:col>
      <xdr:colOff>341174</xdr:colOff>
      <xdr:row>23</xdr:row>
      <xdr:rowOff>175924</xdr:rowOff>
    </xdr:from>
    <xdr:ext cx="1355819" cy="196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CuadroTexto 73">
              <a:extLst>
                <a:ext uri="{FF2B5EF4-FFF2-40B4-BE49-F238E27FC236}">
                  <a16:creationId xmlns:a16="http://schemas.microsoft.com/office/drawing/2014/main" id="{EF2EF4D1-B563-4026-9C38-25A50F0F2812}"/>
                </a:ext>
              </a:extLst>
            </xdr:cNvPr>
            <xdr:cNvSpPr txBox="1"/>
          </xdr:nvSpPr>
          <xdr:spPr>
            <a:xfrm>
              <a:off x="7859574" y="4278024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=</m:t>
                    </m:r>
                    <m:sSubSup>
                      <m:sSub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0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050" i="0"/>
            </a:p>
          </xdr:txBody>
        </xdr:sp>
      </mc:Choice>
      <mc:Fallback xmlns="">
        <xdr:sp macro="" textlink="">
          <xdr:nvSpPr>
            <xdr:cNvPr id="74" name="CuadroTexto 73">
              <a:extLst>
                <a:ext uri="{FF2B5EF4-FFF2-40B4-BE49-F238E27FC236}">
                  <a16:creationId xmlns:a16="http://schemas.microsoft.com/office/drawing/2014/main" id="{EF2EF4D1-B563-4026-9C38-25A50F0F2812}"/>
                </a:ext>
              </a:extLst>
            </xdr:cNvPr>
            <xdr:cNvSpPr txBox="1"/>
          </xdr:nvSpPr>
          <xdr:spPr>
            <a:xfrm>
              <a:off x="7859574" y="4278024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  =</a:t>
              </a:r>
              <a:r>
                <a:rPr lang="es-CO" sz="1200" b="1" i="0">
                  <a:latin typeface="Cambria Math" panose="02040503050406030204" pitchFamily="18" charset="0"/>
                </a:rPr>
                <a:t>𝐜</a:t>
              </a:r>
              <a:r>
                <a:rPr lang="es-CO" sz="1200" b="0" i="0">
                  <a:latin typeface="Cambria Math" panose="02040503050406030204" pitchFamily="18" charset="0"/>
                </a:rPr>
                <a:t>_𝑁^𝑇  −</a:t>
              </a:r>
              <a:r>
                <a:rPr lang="es-CO" sz="1200" b="1" i="0">
                  <a:latin typeface="Cambria Math" panose="02040503050406030204" pitchFamily="18" charset="0"/>
                </a:rPr>
                <a:t>𝐜_</a:t>
              </a:r>
              <a:r>
                <a:rPr lang="es-CO" sz="1200" b="0" i="0">
                  <a:latin typeface="Cambria Math" panose="02040503050406030204" pitchFamily="18" charset="0"/>
                </a:rPr>
                <a:t>𝐵^𝑇</a:t>
              </a:r>
              <a:r>
                <a:rPr lang="es-CO" sz="1200" b="1" i="0">
                  <a:latin typeface="Cambria Math" panose="02040503050406030204" pitchFamily="18" charset="0"/>
                </a:rPr>
                <a:t> 𝐁^(</a:t>
              </a:r>
              <a:r>
                <a:rPr lang="es-CO" sz="1200" b="0" i="0">
                  <a:latin typeface="Cambria Math" panose="02040503050406030204" pitchFamily="18" charset="0"/>
                </a:rPr>
                <a:t>−1</a:t>
              </a:r>
              <a:r>
                <a:rPr lang="es-CO" sz="1200" b="1" i="0">
                  <a:latin typeface="Cambria Math" panose="02040503050406030204" pitchFamily="18" charset="0"/>
                </a:rPr>
                <a:t>) 𝐍</a:t>
              </a:r>
              <a:endParaRPr lang="es-CO" sz="1050" i="0"/>
            </a:p>
          </xdr:txBody>
        </xdr:sp>
      </mc:Fallback>
    </mc:AlternateContent>
    <xdr:clientData/>
  </xdr:oneCellAnchor>
  <xdr:oneCellAnchor>
    <xdr:from>
      <xdr:col>1</xdr:col>
      <xdr:colOff>273403</xdr:colOff>
      <xdr:row>32</xdr:row>
      <xdr:rowOff>143167</xdr:rowOff>
    </xdr:from>
    <xdr:ext cx="179986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CuadroTexto 74">
              <a:extLst>
                <a:ext uri="{FF2B5EF4-FFF2-40B4-BE49-F238E27FC236}">
                  <a16:creationId xmlns:a16="http://schemas.microsoft.com/office/drawing/2014/main" id="{EE2F54D7-0AC1-4AA2-9C35-3D7FD96241A6}"/>
                </a:ext>
              </a:extLst>
            </xdr:cNvPr>
            <xdr:cNvSpPr txBox="1"/>
          </xdr:nvSpPr>
          <xdr:spPr>
            <a:xfrm>
              <a:off x="743303" y="5845467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𝐚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75" name="CuadroTexto 74">
              <a:extLst>
                <a:ext uri="{FF2B5EF4-FFF2-40B4-BE49-F238E27FC236}">
                  <a16:creationId xmlns:a16="http://schemas.microsoft.com/office/drawing/2014/main" id="{EE2F54D7-0AC1-4AA2-9C35-3D7FD96241A6}"/>
                </a:ext>
              </a:extLst>
            </xdr:cNvPr>
            <xdr:cNvSpPr txBox="1"/>
          </xdr:nvSpPr>
          <xdr:spPr>
            <a:xfrm>
              <a:off x="743303" y="5845467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𝐚_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4</xdr:col>
      <xdr:colOff>118730</xdr:colOff>
      <xdr:row>31</xdr:row>
      <xdr:rowOff>123928</xdr:rowOff>
    </xdr:from>
    <xdr:ext cx="2484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CuadroTexto 75">
              <a:extLst>
                <a:ext uri="{FF2B5EF4-FFF2-40B4-BE49-F238E27FC236}">
                  <a16:creationId xmlns:a16="http://schemas.microsoft.com/office/drawing/2014/main" id="{79AD9044-77DB-4D20-9432-6802D4D95165}"/>
                </a:ext>
              </a:extLst>
            </xdr:cNvPr>
            <xdr:cNvSpPr txBox="1"/>
          </xdr:nvSpPr>
          <xdr:spPr>
            <a:xfrm>
              <a:off x="1998330" y="5648428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𝐝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p>
                    </m:sSup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76" name="CuadroTexto 75">
              <a:extLst>
                <a:ext uri="{FF2B5EF4-FFF2-40B4-BE49-F238E27FC236}">
                  <a16:creationId xmlns:a16="http://schemas.microsoft.com/office/drawing/2014/main" id="{79AD9044-77DB-4D20-9432-6802D4D95165}"/>
                </a:ext>
              </a:extLst>
            </xdr:cNvPr>
            <xdr:cNvSpPr txBox="1"/>
          </xdr:nvSpPr>
          <xdr:spPr>
            <a:xfrm>
              <a:off x="1998330" y="5648428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 𝐝^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r>
                <a:rPr lang="es-ES" sz="1100" b="1" i="0">
                  <a:latin typeface="Cambria Math" panose="02040503050406030204" pitchFamily="18" charset="0"/>
                </a:rPr>
                <a:t>  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9</xdr:col>
      <xdr:colOff>57304</xdr:colOff>
      <xdr:row>30</xdr:row>
      <xdr:rowOff>132292</xdr:rowOff>
    </xdr:from>
    <xdr:ext cx="206147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CuadroTexto 76">
              <a:extLst>
                <a:ext uri="{FF2B5EF4-FFF2-40B4-BE49-F238E27FC236}">
                  <a16:creationId xmlns:a16="http://schemas.microsoft.com/office/drawing/2014/main" id="{5BFED827-2C27-4381-AE6F-4AD3F5F3174E}"/>
                </a:ext>
              </a:extLst>
            </xdr:cNvPr>
            <xdr:cNvSpPr txBox="1"/>
          </xdr:nvSpPr>
          <xdr:spPr>
            <a:xfrm>
              <a:off x="4286404" y="5478992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77" name="CuadroTexto 76">
              <a:extLst>
                <a:ext uri="{FF2B5EF4-FFF2-40B4-BE49-F238E27FC236}">
                  <a16:creationId xmlns:a16="http://schemas.microsoft.com/office/drawing/2014/main" id="{5BFED827-2C27-4381-AE6F-4AD3F5F3174E}"/>
                </a:ext>
              </a:extLst>
            </xdr:cNvPr>
            <xdr:cNvSpPr txBox="1"/>
          </xdr:nvSpPr>
          <xdr:spPr>
            <a:xfrm>
              <a:off x="4286404" y="5478992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9</xdr:col>
      <xdr:colOff>47227</xdr:colOff>
      <xdr:row>33</xdr:row>
      <xdr:rowOff>160202</xdr:rowOff>
    </xdr:from>
    <xdr:ext cx="214482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CuadroTexto 77">
              <a:extLst>
                <a:ext uri="{FF2B5EF4-FFF2-40B4-BE49-F238E27FC236}">
                  <a16:creationId xmlns:a16="http://schemas.microsoft.com/office/drawing/2014/main" id="{E1D0B7FC-054C-4EE2-8ED5-A9B2D4859699}"/>
                </a:ext>
              </a:extLst>
            </xdr:cNvPr>
            <xdr:cNvSpPr txBox="1"/>
          </xdr:nvSpPr>
          <xdr:spPr>
            <a:xfrm>
              <a:off x="4276327" y="6040302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78" name="CuadroTexto 77">
              <a:extLst>
                <a:ext uri="{FF2B5EF4-FFF2-40B4-BE49-F238E27FC236}">
                  <a16:creationId xmlns:a16="http://schemas.microsoft.com/office/drawing/2014/main" id="{E1D0B7FC-054C-4EE2-8ED5-A9B2D4859699}"/>
                </a:ext>
              </a:extLst>
            </xdr:cNvPr>
            <xdr:cNvSpPr txBox="1"/>
          </xdr:nvSpPr>
          <xdr:spPr>
            <a:xfrm>
              <a:off x="4276327" y="6040302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𝑁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14</xdr:col>
      <xdr:colOff>151189</xdr:colOff>
      <xdr:row>38</xdr:row>
      <xdr:rowOff>4296</xdr:rowOff>
    </xdr:from>
    <xdr:ext cx="199606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CuadroTexto 78">
              <a:extLst>
                <a:ext uri="{FF2B5EF4-FFF2-40B4-BE49-F238E27FC236}">
                  <a16:creationId xmlns:a16="http://schemas.microsoft.com/office/drawing/2014/main" id="{5212038B-6A6A-4E97-B731-F77AD60AD5EF}"/>
                </a:ext>
              </a:extLst>
            </xdr:cNvPr>
            <xdr:cNvSpPr txBox="1"/>
          </xdr:nvSpPr>
          <xdr:spPr>
            <a:xfrm>
              <a:off x="6729789" y="6773396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79" name="CuadroTexto 78">
              <a:extLst>
                <a:ext uri="{FF2B5EF4-FFF2-40B4-BE49-F238E27FC236}">
                  <a16:creationId xmlns:a16="http://schemas.microsoft.com/office/drawing/2014/main" id="{5212038B-6A6A-4E97-B731-F77AD60AD5EF}"/>
                </a:ext>
              </a:extLst>
            </xdr:cNvPr>
            <xdr:cNvSpPr txBox="1"/>
          </xdr:nvSpPr>
          <xdr:spPr>
            <a:xfrm>
              <a:off x="6729789" y="6773396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 𝛼 </a:t>
              </a:r>
              <a:endParaRPr lang="es-CO" sz="800" b="1" i="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6744</xdr:colOff>
      <xdr:row>22</xdr:row>
      <xdr:rowOff>180135</xdr:rowOff>
    </xdr:from>
    <xdr:ext cx="945643" cy="196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AD6C7400-375E-406C-818B-8B36A7C21F3E}"/>
                </a:ext>
              </a:extLst>
            </xdr:cNvPr>
            <xdr:cNvSpPr txBox="1"/>
          </xdr:nvSpPr>
          <xdr:spPr>
            <a:xfrm>
              <a:off x="476644" y="4231435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s-CO" sz="1200" b="0" i="0">
                            <a:latin typeface="Cambria Math" panose="02040503050406030204" pitchFamily="18" charset="0"/>
                          </a:rPr>
                          <m:t>T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0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AD6C7400-375E-406C-818B-8B36A7C21F3E}"/>
                </a:ext>
              </a:extLst>
            </xdr:cNvPr>
            <xdr:cNvSpPr txBox="1"/>
          </xdr:nvSpPr>
          <xdr:spPr>
            <a:xfrm>
              <a:off x="476644" y="4231435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^T   =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</a:t>
              </a:r>
              <a:endParaRPr lang="es-CO" sz="1000"/>
            </a:p>
          </xdr:txBody>
        </xdr:sp>
      </mc:Fallback>
    </mc:AlternateContent>
    <xdr:clientData/>
  </xdr:oneCellAnchor>
  <xdr:oneCellAnchor>
    <xdr:from>
      <xdr:col>16</xdr:col>
      <xdr:colOff>381206</xdr:colOff>
      <xdr:row>22</xdr:row>
      <xdr:rowOff>147144</xdr:rowOff>
    </xdr:from>
    <xdr:ext cx="2273828" cy="2076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D443A9C2-C244-41DE-B83A-6E3B0E8B20AB}"/>
                </a:ext>
              </a:extLst>
            </xdr:cNvPr>
            <xdr:cNvSpPr txBox="1"/>
          </xdr:nvSpPr>
          <xdr:spPr>
            <a:xfrm>
              <a:off x="7899606" y="419844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  <m:sSub>
                      <m:sSub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1" i="1">
                        <a:latin typeface="Cambria Math" panose="02040503050406030204" pitchFamily="18" charset="0"/>
                      </a:rPr>
                      <m:t>,  ∀</m:t>
                    </m:r>
                    <m:r>
                      <a:rPr lang="es-CO" sz="12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es-CO" sz="1200" b="1" i="1">
                        <a:latin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𝑵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5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D443A9C2-C244-41DE-B83A-6E3B0E8B20AB}"/>
                </a:ext>
              </a:extLst>
            </xdr:cNvPr>
            <xdr:cNvSpPr txBox="1"/>
          </xdr:nvSpPr>
          <xdr:spPr>
            <a:xfrm>
              <a:off x="7899606" y="419844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𝑟_𝑞   =𝑐_𝑞  −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 𝒂_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,  ∀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∈</a:t>
              </a:r>
              <a:r>
                <a:rPr lang="es-CO" sz="1200" b="0" i="0">
                  <a:latin typeface="Cambria Math" panose="02040503050406030204" pitchFamily="18" charset="0"/>
                </a:rPr>
                <a:t>𝐼_</a:t>
              </a:r>
              <a:r>
                <a:rPr lang="es-CO" sz="1200" b="1" i="0">
                  <a:latin typeface="Cambria Math" panose="02040503050406030204" pitchFamily="18" charset="0"/>
                </a:rPr>
                <a:t>𝑵</a:t>
              </a:r>
              <a:r>
                <a:rPr lang="es-CO" sz="1200" b="0" i="0">
                  <a:latin typeface="Cambria Math" panose="02040503050406030204" pitchFamily="18" charset="0"/>
                </a:rPr>
                <a:t>  </a:t>
              </a:r>
              <a:endParaRPr lang="es-CO" sz="1050"/>
            </a:p>
          </xdr:txBody>
        </xdr:sp>
      </mc:Fallback>
    </mc:AlternateContent>
    <xdr:clientData/>
  </xdr:oneCellAnchor>
  <xdr:oneCellAnchor>
    <xdr:from>
      <xdr:col>0</xdr:col>
      <xdr:colOff>83820</xdr:colOff>
      <xdr:row>37</xdr:row>
      <xdr:rowOff>90095</xdr:rowOff>
    </xdr:from>
    <xdr:ext cx="2057400" cy="4315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05309558-6EBF-4100-8780-0F4E61FB38F6}"/>
                </a:ext>
              </a:extLst>
            </xdr:cNvPr>
            <xdr:cNvSpPr txBox="1"/>
          </xdr:nvSpPr>
          <xdr:spPr>
            <a:xfrm>
              <a:off x="83820" y="690364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d>
                      <m:dPr>
                        <m:begChr m:val="["/>
                        <m:endChr m:val="]"/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CO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2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e>
                              <m:sup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𝒂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𝒆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05309558-6EBF-4100-8780-0F4E61FB38F6}"/>
                </a:ext>
              </a:extLst>
            </xdr:cNvPr>
            <xdr:cNvSpPr txBox="1"/>
          </xdr:nvSpPr>
          <xdr:spPr>
            <a:xfrm>
              <a:off x="83820" y="690364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𝑑_𝑞   =[(−</a:t>
              </a:r>
              <a:r>
                <a:rPr lang="es-CO" sz="1200" b="1" i="0">
                  <a:latin typeface="Cambria Math" panose="02040503050406030204" pitchFamily="18" charset="0"/>
                </a:rPr>
                <a:t>𝑩^(−𝟏)</a:t>
              </a:r>
              <a:r>
                <a:rPr lang="es-CO" sz="1200" b="0" i="0">
                  <a:latin typeface="Cambria Math" panose="02040503050406030204" pitchFamily="18" charset="0"/>
                </a:rPr>
                <a:t> </a:t>
              </a:r>
              <a:r>
                <a:rPr lang="es-CO" sz="1200" b="1" i="0">
                  <a:latin typeface="Cambria Math" panose="02040503050406030204" pitchFamily="18" charset="0"/>
                </a:rPr>
                <a:t>𝒂</a:t>
              </a:r>
              <a:r>
                <a:rPr lang="es-CO" sz="1200" b="0" i="0">
                  <a:latin typeface="Cambria Math" panose="02040503050406030204" pitchFamily="18" charset="0"/>
                </a:rPr>
                <a:t>_𝑞)/</a:t>
              </a:r>
              <a:r>
                <a:rPr lang="es-CO" sz="1200" b="1" i="0">
                  <a:latin typeface="Cambria Math" panose="02040503050406030204" pitchFamily="18" charset="0"/>
                </a:rPr>
                <a:t>𝒆</a:t>
              </a:r>
              <a:r>
                <a:rPr lang="es-CO" sz="1200" b="0" i="0">
                  <a:latin typeface="Cambria Math" panose="02040503050406030204" pitchFamily="18" charset="0"/>
                </a:rPr>
                <a:t>_𝑞 ]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289560</xdr:colOff>
      <xdr:row>36</xdr:row>
      <xdr:rowOff>121920</xdr:rowOff>
    </xdr:from>
    <xdr:ext cx="1921552" cy="4805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FC0DDAD2-B06F-4A58-826F-9CBC844FB929}"/>
                </a:ext>
              </a:extLst>
            </xdr:cNvPr>
            <xdr:cNvSpPr txBox="1"/>
          </xdr:nvSpPr>
          <xdr:spPr>
            <a:xfrm>
              <a:off x="12506960" y="6751320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CO" sz="14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s-CO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O" sz="1400" b="0" i="0">
                                <a:latin typeface="Cambria Math" panose="02040503050406030204" pitchFamily="18" charset="0"/>
                              </a:rPr>
                              <m:t>min</m:t>
                            </m:r>
                          </m:e>
                          <m:lim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∈</m:t>
                            </m:r>
                            <m:sSub>
                              <m:sSub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s-CO" sz="14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sub>
                            </m:sSub>
                          </m:lim>
                        </m:limLow>
                      </m:fName>
                      <m:e>
                        <m:d>
                          <m:dPr>
                            <m:begChr m:val="{"/>
                            <m:endChr m:val="}"/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</m:sSub>
                              </m:num>
                              <m:den>
                                <m:sSubSup>
                                  <m:sSubSup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  <m:sup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𝑞</m:t>
                                    </m:r>
                                  </m:sup>
                                </m:sSubSup>
                              </m:den>
                            </m:f>
                          </m:e>
                          <m:e>
                            <m:sSubSup>
                              <m:sSubSup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  <m:sup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p>
                            </m:sSubSup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&lt;0</m:t>
                            </m:r>
                          </m:e>
                        </m:d>
                      </m:e>
                    </m:func>
                    <m:r>
                      <a:rPr lang="es-CO" sz="14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FC0DDAD2-B06F-4A58-826F-9CBC844FB929}"/>
                </a:ext>
              </a:extLst>
            </xdr:cNvPr>
            <xdr:cNvSpPr txBox="1"/>
          </xdr:nvSpPr>
          <xdr:spPr>
            <a:xfrm>
              <a:off x="12506960" y="6751320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𝛼=min┬(𝑗∈𝐼_</a:t>
              </a:r>
              <a:r>
                <a:rPr lang="es-CO" sz="1400" b="1" i="0">
                  <a:latin typeface="Cambria Math" panose="02040503050406030204" pitchFamily="18" charset="0"/>
                </a:rPr>
                <a:t>𝑩</a:t>
              </a:r>
              <a:r>
                <a:rPr lang="es-CO" sz="1400" b="0" i="0">
                  <a:latin typeface="Cambria Math" panose="02040503050406030204" pitchFamily="18" charset="0"/>
                </a:rPr>
                <a:t> )⁡{−𝑥_𝑗/(𝑑_𝑗^𝑞 )│𝑑_𝑗^𝑞&lt;0}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565647</xdr:colOff>
      <xdr:row>31</xdr:row>
      <xdr:rowOff>31417</xdr:rowOff>
    </xdr:from>
    <xdr:ext cx="1140633" cy="2046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8C2214C2-0AD6-4178-A21B-85B8C9FB0A20}"/>
                </a:ext>
              </a:extLst>
            </xdr:cNvPr>
            <xdr:cNvSpPr txBox="1"/>
          </xdr:nvSpPr>
          <xdr:spPr>
            <a:xfrm>
              <a:off x="9398497" y="5740067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  <m:r>
                      <a:rPr lang="es-ES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050" b="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8C2214C2-0AD6-4178-A21B-85B8C9FB0A20}"/>
                </a:ext>
              </a:extLst>
            </xdr:cNvPr>
            <xdr:cNvSpPr txBox="1"/>
          </xdr:nvSpPr>
          <xdr:spPr>
            <a:xfrm>
              <a:off x="9398497" y="5740067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𝑥^(𝑡+1)</a:t>
              </a:r>
              <a:r>
                <a:rPr lang="es-CO" sz="1200" b="0" i="0">
                  <a:latin typeface="Cambria Math" panose="02040503050406030204" pitchFamily="18" charset="0"/>
                </a:rPr>
                <a:t>=</a:t>
              </a:r>
              <a:r>
                <a:rPr lang="es-ES" sz="1200" b="0" i="0">
                  <a:latin typeface="Cambria Math" panose="02040503050406030204" pitchFamily="18" charset="0"/>
                </a:rPr>
                <a:t>𝑥^𝑡</a:t>
              </a:r>
              <a:r>
                <a:rPr lang="es-ES" sz="1200" b="1" i="0">
                  <a:latin typeface="Cambria Math" panose="02040503050406030204" pitchFamily="18" charset="0"/>
                </a:rPr>
                <a:t>+</a:t>
              </a:r>
              <a:r>
                <a:rPr lang="es-ES" sz="1200" b="0" i="0">
                  <a:latin typeface="Cambria Math" panose="02040503050406030204" pitchFamily="18" charset="0"/>
                </a:rPr>
                <a:t>𝛼𝑑_𝑞</a:t>
              </a:r>
              <a:endParaRPr lang="es-CO" sz="1050" b="0"/>
            </a:p>
          </xdr:txBody>
        </xdr:sp>
      </mc:Fallback>
    </mc:AlternateContent>
    <xdr:clientData/>
  </xdr:oneCellAnchor>
  <xdr:oneCellAnchor>
    <xdr:from>
      <xdr:col>1</xdr:col>
      <xdr:colOff>237058</xdr:colOff>
      <xdr:row>4</xdr:row>
      <xdr:rowOff>175312</xdr:rowOff>
    </xdr:from>
    <xdr:ext cx="12759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5545D6CF-9094-41FC-9A0E-70502CD85365}"/>
                </a:ext>
              </a:extLst>
            </xdr:cNvPr>
            <xdr:cNvSpPr txBox="1"/>
          </xdr:nvSpPr>
          <xdr:spPr>
            <a:xfrm>
              <a:off x="706958" y="911912"/>
              <a:ext cx="127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𝐀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5545D6CF-9094-41FC-9A0E-70502CD85365}"/>
                </a:ext>
              </a:extLst>
            </xdr:cNvPr>
            <xdr:cNvSpPr txBox="1"/>
          </xdr:nvSpPr>
          <xdr:spPr>
            <a:xfrm>
              <a:off x="706958" y="911912"/>
              <a:ext cx="127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𝐀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13</xdr:col>
      <xdr:colOff>207482</xdr:colOff>
      <xdr:row>4</xdr:row>
      <xdr:rowOff>79859</xdr:rowOff>
    </xdr:from>
    <xdr:ext cx="1173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E91B4748-B1C3-40F4-A76D-FA9CE2EDD0EB}"/>
                </a:ext>
              </a:extLst>
            </xdr:cNvPr>
            <xdr:cNvSpPr txBox="1"/>
          </xdr:nvSpPr>
          <xdr:spPr>
            <a:xfrm>
              <a:off x="6316182" y="816459"/>
              <a:ext cx="11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E91B4748-B1C3-40F4-A76D-FA9CE2EDD0EB}"/>
                </a:ext>
              </a:extLst>
            </xdr:cNvPr>
            <xdr:cNvSpPr txBox="1"/>
          </xdr:nvSpPr>
          <xdr:spPr>
            <a:xfrm>
              <a:off x="6316182" y="816459"/>
              <a:ext cx="11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𝐛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16</xdr:col>
      <xdr:colOff>170066</xdr:colOff>
      <xdr:row>3</xdr:row>
      <xdr:rowOff>17640</xdr:rowOff>
    </xdr:from>
    <xdr:ext cx="178702" cy="1788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484AE138-8E65-4EAB-9C76-EA04CB6E0D79}"/>
                </a:ext>
              </a:extLst>
            </xdr:cNvPr>
            <xdr:cNvSpPr txBox="1"/>
          </xdr:nvSpPr>
          <xdr:spPr>
            <a:xfrm>
              <a:off x="7688466" y="570090"/>
              <a:ext cx="17870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484AE138-8E65-4EAB-9C76-EA04CB6E0D79}"/>
                </a:ext>
              </a:extLst>
            </xdr:cNvPr>
            <xdr:cNvSpPr txBox="1"/>
          </xdr:nvSpPr>
          <xdr:spPr>
            <a:xfrm>
              <a:off x="7688466" y="570090"/>
              <a:ext cx="17870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𝐜^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21</xdr:col>
      <xdr:colOff>57168</xdr:colOff>
      <xdr:row>11</xdr:row>
      <xdr:rowOff>18935</xdr:rowOff>
    </xdr:from>
    <xdr:ext cx="754309" cy="1909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09207187-2A40-410F-B3B9-02D746A767EE}"/>
                </a:ext>
              </a:extLst>
            </xdr:cNvPr>
            <xdr:cNvSpPr txBox="1"/>
          </xdr:nvSpPr>
          <xdr:spPr>
            <a:xfrm>
              <a:off x="9925068" y="2044585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09207187-2A40-410F-B3B9-02D746A767EE}"/>
                </a:ext>
              </a:extLst>
            </xdr:cNvPr>
            <xdr:cNvSpPr txBox="1"/>
          </xdr:nvSpPr>
          <xdr:spPr>
            <a:xfrm>
              <a:off x="9925068" y="2044585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r>
                <a:rPr lang="es-ES" sz="1200" b="0" i="0">
                  <a:latin typeface="Cambria Math" panose="02040503050406030204" pitchFamily="18" charset="0"/>
                </a:rPr>
                <a:t>=</a:t>
              </a:r>
              <a:r>
                <a:rPr lang="es-CO" sz="1200" b="1" i="0">
                  <a:latin typeface="Cambria Math" panose="02040503050406030204" pitchFamily="18" charset="0"/>
                </a:rPr>
                <a:t>𝐁</a:t>
              </a:r>
              <a:r>
                <a:rPr lang="es-CO" sz="1200" b="0" i="0">
                  <a:latin typeface="Cambria Math" panose="02040503050406030204" pitchFamily="18" charset="0"/>
                </a:rPr>
                <a:t>^(−1)</a:t>
              </a:r>
              <a:r>
                <a:rPr lang="es-CO" sz="1200" b="1" i="0">
                  <a:latin typeface="Cambria Math" panose="02040503050406030204" pitchFamily="18" charset="0"/>
                </a:rPr>
                <a:t> 𝐛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23</xdr:col>
      <xdr:colOff>16483</xdr:colOff>
      <xdr:row>19</xdr:row>
      <xdr:rowOff>28931</xdr:rowOff>
    </xdr:from>
    <xdr:ext cx="641650" cy="1944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25782079-76D1-4749-8900-DCB0AF1A9CA6}"/>
                </a:ext>
              </a:extLst>
            </xdr:cNvPr>
            <xdr:cNvSpPr txBox="1"/>
          </xdr:nvSpPr>
          <xdr:spPr>
            <a:xfrm>
              <a:off x="10824183" y="352778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/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25782079-76D1-4749-8900-DCB0AF1A9CA6}"/>
                </a:ext>
              </a:extLst>
            </xdr:cNvPr>
            <xdr:cNvSpPr txBox="1"/>
          </xdr:nvSpPr>
          <xdr:spPr>
            <a:xfrm>
              <a:off x="10824183" y="352778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𝑧=</a:t>
              </a:r>
              <a:r>
                <a:rPr lang="es-ES" sz="1200" b="1" i="0">
                  <a:latin typeface="Cambria Math" panose="02040503050406030204" pitchFamily="18" charset="0"/>
                </a:rPr>
                <a:t>𝐜</a:t>
              </a:r>
              <a:r>
                <a:rPr lang="es-ES" sz="1200" b="0" i="0">
                  <a:latin typeface="Cambria Math" panose="02040503050406030204" pitchFamily="18" charset="0"/>
                </a:rPr>
                <a:t>_𝐵^𝑇 </a:t>
              </a:r>
              <a:r>
                <a:rPr lang="es-ES" sz="1200" b="1" i="0">
                  <a:latin typeface="Cambria Math" panose="02040503050406030204" pitchFamily="18" charset="0"/>
                </a:rPr>
                <a:t>𝐱</a:t>
              </a:r>
              <a:r>
                <a:rPr lang="es-ES" sz="1200" b="0" i="0">
                  <a:latin typeface="Cambria Math" panose="02040503050406030204" pitchFamily="18" charset="0"/>
                </a:rPr>
                <a:t>_𝐵</a:t>
              </a:r>
              <a:endParaRPr lang="es-CO" sz="800"/>
            </a:p>
          </xdr:txBody>
        </xdr:sp>
      </mc:Fallback>
    </mc:AlternateContent>
    <xdr:clientData/>
  </xdr:oneCellAnchor>
  <xdr:oneCellAnchor>
    <xdr:from>
      <xdr:col>1</xdr:col>
      <xdr:colOff>239468</xdr:colOff>
      <xdr:row>10</xdr:row>
      <xdr:rowOff>194027</xdr:rowOff>
    </xdr:from>
    <xdr:ext cx="15735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A565D636-4C9A-4899-B602-222340047D41}"/>
                </a:ext>
              </a:extLst>
            </xdr:cNvPr>
            <xdr:cNvSpPr txBox="1"/>
          </xdr:nvSpPr>
          <xdr:spPr>
            <a:xfrm>
              <a:off x="709368" y="202282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A565D636-4C9A-4899-B602-222340047D41}"/>
                </a:ext>
              </a:extLst>
            </xdr:cNvPr>
            <xdr:cNvSpPr txBox="1"/>
          </xdr:nvSpPr>
          <xdr:spPr>
            <a:xfrm>
              <a:off x="709368" y="202282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𝐼_𝐵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204800</xdr:colOff>
      <xdr:row>11</xdr:row>
      <xdr:rowOff>3312</xdr:rowOff>
    </xdr:from>
    <xdr:ext cx="16318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70EE5186-D9ED-455F-9C2A-36664088D77B}"/>
                </a:ext>
              </a:extLst>
            </xdr:cNvPr>
            <xdr:cNvSpPr txBox="1"/>
          </xdr:nvSpPr>
          <xdr:spPr>
            <a:xfrm>
              <a:off x="3964000" y="2028962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70EE5186-D9ED-455F-9C2A-36664088D77B}"/>
                </a:ext>
              </a:extLst>
            </xdr:cNvPr>
            <xdr:cNvSpPr txBox="1"/>
          </xdr:nvSpPr>
          <xdr:spPr>
            <a:xfrm>
              <a:off x="3964000" y="2028962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229305</xdr:colOff>
      <xdr:row>12</xdr:row>
      <xdr:rowOff>166674</xdr:rowOff>
    </xdr:from>
    <xdr:ext cx="177677" cy="1797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CB118238-687B-43D3-AA5B-C4172D18384D}"/>
                </a:ext>
              </a:extLst>
            </xdr:cNvPr>
            <xdr:cNvSpPr txBox="1"/>
          </xdr:nvSpPr>
          <xdr:spPr>
            <a:xfrm>
              <a:off x="699205" y="2376474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CB118238-687B-43D3-AA5B-C4172D18384D}"/>
                </a:ext>
              </a:extLst>
            </xdr:cNvPr>
            <xdr:cNvSpPr txBox="1"/>
          </xdr:nvSpPr>
          <xdr:spPr>
            <a:xfrm>
              <a:off x="699205" y="2376474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190147</xdr:colOff>
      <xdr:row>13</xdr:row>
      <xdr:rowOff>36752</xdr:rowOff>
    </xdr:from>
    <xdr:ext cx="186141" cy="1781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554DC3AA-9BB3-4BE9-8BA9-BB6CE9F9D456}"/>
                </a:ext>
              </a:extLst>
            </xdr:cNvPr>
            <xdr:cNvSpPr txBox="1"/>
          </xdr:nvSpPr>
          <xdr:spPr>
            <a:xfrm>
              <a:off x="3949347" y="2430702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554DC3AA-9BB3-4BE9-8BA9-BB6CE9F9D456}"/>
                </a:ext>
              </a:extLst>
            </xdr:cNvPr>
            <xdr:cNvSpPr txBox="1"/>
          </xdr:nvSpPr>
          <xdr:spPr>
            <a:xfrm>
              <a:off x="3949347" y="2430702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258416</xdr:colOff>
      <xdr:row>16</xdr:row>
      <xdr:rowOff>73011</xdr:rowOff>
    </xdr:from>
    <xdr:ext cx="12580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2CA402DF-35F6-45E7-B6D1-23D3825998B6}"/>
                </a:ext>
              </a:extLst>
            </xdr:cNvPr>
            <xdr:cNvSpPr txBox="1"/>
          </xdr:nvSpPr>
          <xdr:spPr>
            <a:xfrm>
              <a:off x="728316" y="3019411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𝐁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2CA402DF-35F6-45E7-B6D1-23D3825998B6}"/>
                </a:ext>
              </a:extLst>
            </xdr:cNvPr>
            <xdr:cNvSpPr txBox="1"/>
          </xdr:nvSpPr>
          <xdr:spPr>
            <a:xfrm>
              <a:off x="728316" y="3019411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247993</xdr:colOff>
      <xdr:row>16</xdr:row>
      <xdr:rowOff>108288</xdr:rowOff>
    </xdr:from>
    <xdr:ext cx="12971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EC1178A0-FDD4-4E0B-A925-0EE08CBBC394}"/>
                </a:ext>
              </a:extLst>
            </xdr:cNvPr>
            <xdr:cNvSpPr txBox="1"/>
          </xdr:nvSpPr>
          <xdr:spPr>
            <a:xfrm>
              <a:off x="4007193" y="3054688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EC1178A0-FDD4-4E0B-A925-0EE08CBBC394}"/>
                </a:ext>
              </a:extLst>
            </xdr:cNvPr>
            <xdr:cNvSpPr txBox="1"/>
          </xdr:nvSpPr>
          <xdr:spPr>
            <a:xfrm>
              <a:off x="4007193" y="3054688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𝐍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15</xdr:col>
      <xdr:colOff>318531</xdr:colOff>
      <xdr:row>14</xdr:row>
      <xdr:rowOff>94401</xdr:rowOff>
    </xdr:from>
    <xdr:ext cx="272639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128B6B59-6117-4C8E-97F8-D302F7833275}"/>
                </a:ext>
              </a:extLst>
            </xdr:cNvPr>
            <xdr:cNvSpPr txBox="1"/>
          </xdr:nvSpPr>
          <xdr:spPr>
            <a:xfrm>
              <a:off x="7367031" y="2672501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𝐁</m:t>
                        </m:r>
                      </m:e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128B6B59-6117-4C8E-97F8-D302F7833275}"/>
                </a:ext>
              </a:extLst>
            </xdr:cNvPr>
            <xdr:cNvSpPr txBox="1"/>
          </xdr:nvSpPr>
          <xdr:spPr>
            <a:xfrm>
              <a:off x="7367031" y="2672501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𝐁^(</a:t>
              </a:r>
              <a:r>
                <a:rPr lang="es-ES" sz="1100" b="1" i="0">
                  <a:latin typeface="Cambria Math" panose="02040503050406030204" pitchFamily="18" charset="0"/>
                </a:rPr>
                <a:t>−𝟏)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2</xdr:col>
      <xdr:colOff>70555</xdr:colOff>
      <xdr:row>25</xdr:row>
      <xdr:rowOff>21985</xdr:rowOff>
    </xdr:from>
    <xdr:ext cx="385362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E40E46A7-46A6-4D08-8380-6B898C342766}"/>
                </a:ext>
              </a:extLst>
            </xdr:cNvPr>
            <xdr:cNvSpPr txBox="1"/>
          </xdr:nvSpPr>
          <xdr:spPr>
            <a:xfrm>
              <a:off x="1010355" y="4625735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ES" sz="1200" b="1" i="0">
                        <a:latin typeface="Cambria Math" panose="02040503050406030204" pitchFamily="18" charset="0"/>
                      </a:rPr>
                      <m:t>𝐍</m:t>
                    </m:r>
                    <m:r>
                      <a:rPr lang="es-CO" sz="12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00" b="1" i="0"/>
            </a:p>
          </xdr:txBody>
        </xdr:sp>
      </mc:Choice>
      <mc:Fallback xmlns="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E40E46A7-46A6-4D08-8380-6B898C342766}"/>
                </a:ext>
              </a:extLst>
            </xdr:cNvPr>
            <xdr:cNvSpPr txBox="1"/>
          </xdr:nvSpPr>
          <xdr:spPr>
            <a:xfrm>
              <a:off x="1010355" y="4625735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r>
                <a:rPr lang="es-ES" sz="1200" b="1" i="0">
                  <a:latin typeface="Cambria Math" panose="02040503050406030204" pitchFamily="18" charset="0"/>
                </a:rPr>
                <a:t> 𝐍</a:t>
              </a:r>
              <a:r>
                <a:rPr lang="es-CO" sz="1200" b="1" i="0">
                  <a:latin typeface="Cambria Math" panose="02040503050406030204" pitchFamily="18" charset="0"/>
                </a:rPr>
                <a:t> 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9</xdr:col>
      <xdr:colOff>214588</xdr:colOff>
      <xdr:row>25</xdr:row>
      <xdr:rowOff>17639</xdr:rowOff>
    </xdr:from>
    <xdr:ext cx="196208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A2CEA984-4701-4B65-8635-2FD236120C32}"/>
                </a:ext>
              </a:extLst>
            </xdr:cNvPr>
            <xdr:cNvSpPr txBox="1"/>
          </xdr:nvSpPr>
          <xdr:spPr>
            <a:xfrm>
              <a:off x="4443688" y="4621389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000" b="1" i="0"/>
            </a:p>
          </xdr:txBody>
        </xdr:sp>
      </mc:Choice>
      <mc:Fallback xmlns="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A2CEA984-4701-4B65-8635-2FD236120C32}"/>
                </a:ext>
              </a:extLst>
            </xdr:cNvPr>
            <xdr:cNvSpPr txBox="1"/>
          </xdr:nvSpPr>
          <xdr:spPr>
            <a:xfrm>
              <a:off x="4443688" y="4621389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16</xdr:col>
      <xdr:colOff>341174</xdr:colOff>
      <xdr:row>23</xdr:row>
      <xdr:rowOff>175924</xdr:rowOff>
    </xdr:from>
    <xdr:ext cx="1355819" cy="196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EC90E041-7FDD-412E-9F61-1ABC39F32679}"/>
                </a:ext>
              </a:extLst>
            </xdr:cNvPr>
            <xdr:cNvSpPr txBox="1"/>
          </xdr:nvSpPr>
          <xdr:spPr>
            <a:xfrm>
              <a:off x="7859574" y="4411374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=</m:t>
                    </m:r>
                    <m:sSubSup>
                      <m:sSub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0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050" i="0"/>
            </a:p>
          </xdr:txBody>
        </xdr:sp>
      </mc:Choice>
      <mc:Fallback xmlns="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EC90E041-7FDD-412E-9F61-1ABC39F32679}"/>
                </a:ext>
              </a:extLst>
            </xdr:cNvPr>
            <xdr:cNvSpPr txBox="1"/>
          </xdr:nvSpPr>
          <xdr:spPr>
            <a:xfrm>
              <a:off x="7859574" y="4411374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  =</a:t>
              </a:r>
              <a:r>
                <a:rPr lang="es-CO" sz="1200" b="1" i="0">
                  <a:latin typeface="Cambria Math" panose="02040503050406030204" pitchFamily="18" charset="0"/>
                </a:rPr>
                <a:t>𝐜</a:t>
              </a:r>
              <a:r>
                <a:rPr lang="es-CO" sz="1200" b="0" i="0">
                  <a:latin typeface="Cambria Math" panose="02040503050406030204" pitchFamily="18" charset="0"/>
                </a:rPr>
                <a:t>_𝑁^𝑇  −</a:t>
              </a:r>
              <a:r>
                <a:rPr lang="es-CO" sz="1200" b="1" i="0">
                  <a:latin typeface="Cambria Math" panose="02040503050406030204" pitchFamily="18" charset="0"/>
                </a:rPr>
                <a:t>𝐜_</a:t>
              </a:r>
              <a:r>
                <a:rPr lang="es-CO" sz="1200" b="0" i="0">
                  <a:latin typeface="Cambria Math" panose="02040503050406030204" pitchFamily="18" charset="0"/>
                </a:rPr>
                <a:t>𝐵^𝑇</a:t>
              </a:r>
              <a:r>
                <a:rPr lang="es-CO" sz="1200" b="1" i="0">
                  <a:latin typeface="Cambria Math" panose="02040503050406030204" pitchFamily="18" charset="0"/>
                </a:rPr>
                <a:t> 𝐁^(</a:t>
              </a:r>
              <a:r>
                <a:rPr lang="es-CO" sz="1200" b="0" i="0">
                  <a:latin typeface="Cambria Math" panose="02040503050406030204" pitchFamily="18" charset="0"/>
                </a:rPr>
                <a:t>−1</a:t>
              </a:r>
              <a:r>
                <a:rPr lang="es-CO" sz="1200" b="1" i="0">
                  <a:latin typeface="Cambria Math" panose="02040503050406030204" pitchFamily="18" charset="0"/>
                </a:rPr>
                <a:t>) 𝐍</a:t>
              </a:r>
              <a:endParaRPr lang="es-CO" sz="1050" i="0"/>
            </a:p>
          </xdr:txBody>
        </xdr:sp>
      </mc:Fallback>
    </mc:AlternateContent>
    <xdr:clientData/>
  </xdr:oneCellAnchor>
  <xdr:oneCellAnchor>
    <xdr:from>
      <xdr:col>1</xdr:col>
      <xdr:colOff>273403</xdr:colOff>
      <xdr:row>32</xdr:row>
      <xdr:rowOff>143167</xdr:rowOff>
    </xdr:from>
    <xdr:ext cx="179986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39368744-5FE7-488B-8F9F-011E6AC2FA92}"/>
                </a:ext>
              </a:extLst>
            </xdr:cNvPr>
            <xdr:cNvSpPr txBox="1"/>
          </xdr:nvSpPr>
          <xdr:spPr>
            <a:xfrm>
              <a:off x="743303" y="6035967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𝐚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39368744-5FE7-488B-8F9F-011E6AC2FA92}"/>
                </a:ext>
              </a:extLst>
            </xdr:cNvPr>
            <xdr:cNvSpPr txBox="1"/>
          </xdr:nvSpPr>
          <xdr:spPr>
            <a:xfrm>
              <a:off x="743303" y="6035967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𝐚_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4</xdr:col>
      <xdr:colOff>118730</xdr:colOff>
      <xdr:row>31</xdr:row>
      <xdr:rowOff>123928</xdr:rowOff>
    </xdr:from>
    <xdr:ext cx="2484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C6941C13-5A7D-4C84-96B1-ADCC01FCDE6F}"/>
                </a:ext>
              </a:extLst>
            </xdr:cNvPr>
            <xdr:cNvSpPr txBox="1"/>
          </xdr:nvSpPr>
          <xdr:spPr>
            <a:xfrm>
              <a:off x="1998330" y="5832578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𝐝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p>
                    </m:sSup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C6941C13-5A7D-4C84-96B1-ADCC01FCDE6F}"/>
                </a:ext>
              </a:extLst>
            </xdr:cNvPr>
            <xdr:cNvSpPr txBox="1"/>
          </xdr:nvSpPr>
          <xdr:spPr>
            <a:xfrm>
              <a:off x="1998330" y="5832578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 𝐝^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r>
                <a:rPr lang="es-ES" sz="1100" b="1" i="0">
                  <a:latin typeface="Cambria Math" panose="02040503050406030204" pitchFamily="18" charset="0"/>
                </a:rPr>
                <a:t>  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9</xdr:col>
      <xdr:colOff>57304</xdr:colOff>
      <xdr:row>30</xdr:row>
      <xdr:rowOff>132292</xdr:rowOff>
    </xdr:from>
    <xdr:ext cx="206147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AE695502-B70F-4DD5-9382-A0A50A2658A3}"/>
                </a:ext>
              </a:extLst>
            </xdr:cNvPr>
            <xdr:cNvSpPr txBox="1"/>
          </xdr:nvSpPr>
          <xdr:spPr>
            <a:xfrm>
              <a:off x="4286404" y="5656792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AE695502-B70F-4DD5-9382-A0A50A2658A3}"/>
                </a:ext>
              </a:extLst>
            </xdr:cNvPr>
            <xdr:cNvSpPr txBox="1"/>
          </xdr:nvSpPr>
          <xdr:spPr>
            <a:xfrm>
              <a:off x="4286404" y="5656792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9</xdr:col>
      <xdr:colOff>47227</xdr:colOff>
      <xdr:row>33</xdr:row>
      <xdr:rowOff>160202</xdr:rowOff>
    </xdr:from>
    <xdr:ext cx="214482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0F5ABAC3-7A40-4AA7-AFCC-4146AC725ECC}"/>
                </a:ext>
              </a:extLst>
            </xdr:cNvPr>
            <xdr:cNvSpPr txBox="1"/>
          </xdr:nvSpPr>
          <xdr:spPr>
            <a:xfrm>
              <a:off x="4276327" y="6237152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0F5ABAC3-7A40-4AA7-AFCC-4146AC725ECC}"/>
                </a:ext>
              </a:extLst>
            </xdr:cNvPr>
            <xdr:cNvSpPr txBox="1"/>
          </xdr:nvSpPr>
          <xdr:spPr>
            <a:xfrm>
              <a:off x="4276327" y="6237152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𝑁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14</xdr:col>
      <xdr:colOff>151189</xdr:colOff>
      <xdr:row>38</xdr:row>
      <xdr:rowOff>4296</xdr:rowOff>
    </xdr:from>
    <xdr:ext cx="199606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1806C8E3-8ECC-4AE0-B270-07353C771FC4}"/>
                </a:ext>
              </a:extLst>
            </xdr:cNvPr>
            <xdr:cNvSpPr txBox="1"/>
          </xdr:nvSpPr>
          <xdr:spPr>
            <a:xfrm>
              <a:off x="6729789" y="7001996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1806C8E3-8ECC-4AE0-B270-07353C771FC4}"/>
                </a:ext>
              </a:extLst>
            </xdr:cNvPr>
            <xdr:cNvSpPr txBox="1"/>
          </xdr:nvSpPr>
          <xdr:spPr>
            <a:xfrm>
              <a:off x="6729789" y="7001996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 𝛼 </a:t>
              </a:r>
              <a:endParaRPr lang="es-CO" sz="800" b="1" i="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6744</xdr:colOff>
      <xdr:row>22</xdr:row>
      <xdr:rowOff>180135</xdr:rowOff>
    </xdr:from>
    <xdr:ext cx="945643" cy="196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C9DCF4A-9A6A-417B-AAE9-E9721D0037A8}"/>
                </a:ext>
              </a:extLst>
            </xdr:cNvPr>
            <xdr:cNvSpPr txBox="1"/>
          </xdr:nvSpPr>
          <xdr:spPr>
            <a:xfrm>
              <a:off x="476644" y="4231435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s-CO" sz="1200" b="0" i="0">
                            <a:latin typeface="Cambria Math" panose="02040503050406030204" pitchFamily="18" charset="0"/>
                          </a:rPr>
                          <m:t>T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0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C9DCF4A-9A6A-417B-AAE9-E9721D0037A8}"/>
                </a:ext>
              </a:extLst>
            </xdr:cNvPr>
            <xdr:cNvSpPr txBox="1"/>
          </xdr:nvSpPr>
          <xdr:spPr>
            <a:xfrm>
              <a:off x="476644" y="4231435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^T   =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</a:t>
              </a:r>
              <a:endParaRPr lang="es-CO" sz="1000"/>
            </a:p>
          </xdr:txBody>
        </xdr:sp>
      </mc:Fallback>
    </mc:AlternateContent>
    <xdr:clientData/>
  </xdr:oneCellAnchor>
  <xdr:oneCellAnchor>
    <xdr:from>
      <xdr:col>16</xdr:col>
      <xdr:colOff>381206</xdr:colOff>
      <xdr:row>22</xdr:row>
      <xdr:rowOff>147144</xdr:rowOff>
    </xdr:from>
    <xdr:ext cx="2273828" cy="2076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5D8A7FC-922E-433D-BA38-B608F5AF8564}"/>
                </a:ext>
              </a:extLst>
            </xdr:cNvPr>
            <xdr:cNvSpPr txBox="1"/>
          </xdr:nvSpPr>
          <xdr:spPr>
            <a:xfrm>
              <a:off x="8210756" y="419844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  <m:sSub>
                      <m:sSub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1" i="1">
                        <a:latin typeface="Cambria Math" panose="02040503050406030204" pitchFamily="18" charset="0"/>
                      </a:rPr>
                      <m:t>,  ∀</m:t>
                    </m:r>
                    <m:r>
                      <a:rPr lang="es-CO" sz="12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es-CO" sz="1200" b="1" i="1">
                        <a:latin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𝑵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5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5D8A7FC-922E-433D-BA38-B608F5AF8564}"/>
                </a:ext>
              </a:extLst>
            </xdr:cNvPr>
            <xdr:cNvSpPr txBox="1"/>
          </xdr:nvSpPr>
          <xdr:spPr>
            <a:xfrm>
              <a:off x="8210756" y="419844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𝑟_𝑞   =𝑐_𝑞  −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 𝒂_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,  ∀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∈</a:t>
              </a:r>
              <a:r>
                <a:rPr lang="es-CO" sz="1200" b="0" i="0">
                  <a:latin typeface="Cambria Math" panose="02040503050406030204" pitchFamily="18" charset="0"/>
                </a:rPr>
                <a:t>𝐼_</a:t>
              </a:r>
              <a:r>
                <a:rPr lang="es-CO" sz="1200" b="1" i="0">
                  <a:latin typeface="Cambria Math" panose="02040503050406030204" pitchFamily="18" charset="0"/>
                </a:rPr>
                <a:t>𝑵</a:t>
              </a:r>
              <a:r>
                <a:rPr lang="es-CO" sz="1200" b="0" i="0">
                  <a:latin typeface="Cambria Math" panose="02040503050406030204" pitchFamily="18" charset="0"/>
                </a:rPr>
                <a:t>  </a:t>
              </a:r>
              <a:endParaRPr lang="es-CO" sz="1050"/>
            </a:p>
          </xdr:txBody>
        </xdr:sp>
      </mc:Fallback>
    </mc:AlternateContent>
    <xdr:clientData/>
  </xdr:oneCellAnchor>
  <xdr:oneCellAnchor>
    <xdr:from>
      <xdr:col>0</xdr:col>
      <xdr:colOff>83820</xdr:colOff>
      <xdr:row>37</xdr:row>
      <xdr:rowOff>90095</xdr:rowOff>
    </xdr:from>
    <xdr:ext cx="2057400" cy="4315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F3C03D98-5823-41EB-B4F7-FB8259896542}"/>
                </a:ext>
              </a:extLst>
            </xdr:cNvPr>
            <xdr:cNvSpPr txBox="1"/>
          </xdr:nvSpPr>
          <xdr:spPr>
            <a:xfrm>
              <a:off x="83820" y="690364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d>
                      <m:dPr>
                        <m:begChr m:val="["/>
                        <m:endChr m:val="]"/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CO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2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e>
                              <m:sup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𝒂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𝒆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F3C03D98-5823-41EB-B4F7-FB8259896542}"/>
                </a:ext>
              </a:extLst>
            </xdr:cNvPr>
            <xdr:cNvSpPr txBox="1"/>
          </xdr:nvSpPr>
          <xdr:spPr>
            <a:xfrm>
              <a:off x="83820" y="690364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𝑑_𝑞   =[(−</a:t>
              </a:r>
              <a:r>
                <a:rPr lang="es-CO" sz="1200" b="1" i="0">
                  <a:latin typeface="Cambria Math" panose="02040503050406030204" pitchFamily="18" charset="0"/>
                </a:rPr>
                <a:t>𝑩^(−𝟏)</a:t>
              </a:r>
              <a:r>
                <a:rPr lang="es-CO" sz="1200" b="0" i="0">
                  <a:latin typeface="Cambria Math" panose="02040503050406030204" pitchFamily="18" charset="0"/>
                </a:rPr>
                <a:t> </a:t>
              </a:r>
              <a:r>
                <a:rPr lang="es-CO" sz="1200" b="1" i="0">
                  <a:latin typeface="Cambria Math" panose="02040503050406030204" pitchFamily="18" charset="0"/>
                </a:rPr>
                <a:t>𝒂</a:t>
              </a:r>
              <a:r>
                <a:rPr lang="es-CO" sz="1200" b="0" i="0">
                  <a:latin typeface="Cambria Math" panose="02040503050406030204" pitchFamily="18" charset="0"/>
                </a:rPr>
                <a:t>_𝑞)/</a:t>
              </a:r>
              <a:r>
                <a:rPr lang="es-CO" sz="1200" b="1" i="0">
                  <a:latin typeface="Cambria Math" panose="02040503050406030204" pitchFamily="18" charset="0"/>
                </a:rPr>
                <a:t>𝒆</a:t>
              </a:r>
              <a:r>
                <a:rPr lang="es-CO" sz="1200" b="0" i="0">
                  <a:latin typeface="Cambria Math" panose="02040503050406030204" pitchFamily="18" charset="0"/>
                </a:rPr>
                <a:t>_𝑞 ]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289560</xdr:colOff>
      <xdr:row>36</xdr:row>
      <xdr:rowOff>121920</xdr:rowOff>
    </xdr:from>
    <xdr:ext cx="1921552" cy="4805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F0FB1202-1BF0-4B3C-A32C-2406B79DC020}"/>
                </a:ext>
              </a:extLst>
            </xdr:cNvPr>
            <xdr:cNvSpPr txBox="1"/>
          </xdr:nvSpPr>
          <xdr:spPr>
            <a:xfrm>
              <a:off x="13332460" y="6751320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CO" sz="14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s-CO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O" sz="1400" b="0" i="0">
                                <a:latin typeface="Cambria Math" panose="02040503050406030204" pitchFamily="18" charset="0"/>
                              </a:rPr>
                              <m:t>min</m:t>
                            </m:r>
                          </m:e>
                          <m:lim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∈</m:t>
                            </m:r>
                            <m:sSub>
                              <m:sSub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s-CO" sz="14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sub>
                            </m:sSub>
                          </m:lim>
                        </m:limLow>
                      </m:fName>
                      <m:e>
                        <m:d>
                          <m:dPr>
                            <m:begChr m:val="{"/>
                            <m:endChr m:val="}"/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</m:sSub>
                              </m:num>
                              <m:den>
                                <m:sSubSup>
                                  <m:sSubSup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  <m:sup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𝑞</m:t>
                                    </m:r>
                                  </m:sup>
                                </m:sSubSup>
                              </m:den>
                            </m:f>
                          </m:e>
                          <m:e>
                            <m:sSubSup>
                              <m:sSubSup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  <m:sup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p>
                            </m:sSubSup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&lt;0</m:t>
                            </m:r>
                          </m:e>
                        </m:d>
                      </m:e>
                    </m:func>
                    <m:r>
                      <a:rPr lang="es-CO" sz="14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F0FB1202-1BF0-4B3C-A32C-2406B79DC020}"/>
                </a:ext>
              </a:extLst>
            </xdr:cNvPr>
            <xdr:cNvSpPr txBox="1"/>
          </xdr:nvSpPr>
          <xdr:spPr>
            <a:xfrm>
              <a:off x="13332460" y="6751320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𝛼=min┬(𝑗∈𝐼_</a:t>
              </a:r>
              <a:r>
                <a:rPr lang="es-CO" sz="1400" b="1" i="0">
                  <a:latin typeface="Cambria Math" panose="02040503050406030204" pitchFamily="18" charset="0"/>
                </a:rPr>
                <a:t>𝑩</a:t>
              </a:r>
              <a:r>
                <a:rPr lang="es-CO" sz="1400" b="0" i="0">
                  <a:latin typeface="Cambria Math" panose="02040503050406030204" pitchFamily="18" charset="0"/>
                </a:rPr>
                <a:t> )⁡{−𝑥_𝑗/(𝑑_𝑗^𝑞 )│𝑑_𝑗^𝑞&lt;0}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565647</xdr:colOff>
      <xdr:row>31</xdr:row>
      <xdr:rowOff>31417</xdr:rowOff>
    </xdr:from>
    <xdr:ext cx="1140633" cy="2046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C806AB1A-822D-4284-A86D-FB66E4E04BF8}"/>
                </a:ext>
              </a:extLst>
            </xdr:cNvPr>
            <xdr:cNvSpPr txBox="1"/>
          </xdr:nvSpPr>
          <xdr:spPr>
            <a:xfrm>
              <a:off x="9957297" y="5740067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  <m:r>
                      <a:rPr lang="es-ES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050" b="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C806AB1A-822D-4284-A86D-FB66E4E04BF8}"/>
                </a:ext>
              </a:extLst>
            </xdr:cNvPr>
            <xdr:cNvSpPr txBox="1"/>
          </xdr:nvSpPr>
          <xdr:spPr>
            <a:xfrm>
              <a:off x="9957297" y="5740067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𝑥^(𝑡+1)</a:t>
              </a:r>
              <a:r>
                <a:rPr lang="es-CO" sz="1200" b="0" i="0">
                  <a:latin typeface="Cambria Math" panose="02040503050406030204" pitchFamily="18" charset="0"/>
                </a:rPr>
                <a:t>=</a:t>
              </a:r>
              <a:r>
                <a:rPr lang="es-ES" sz="1200" b="0" i="0">
                  <a:latin typeface="Cambria Math" panose="02040503050406030204" pitchFamily="18" charset="0"/>
                </a:rPr>
                <a:t>𝑥^𝑡</a:t>
              </a:r>
              <a:r>
                <a:rPr lang="es-ES" sz="1200" b="1" i="0">
                  <a:latin typeface="Cambria Math" panose="02040503050406030204" pitchFamily="18" charset="0"/>
                </a:rPr>
                <a:t>+</a:t>
              </a:r>
              <a:r>
                <a:rPr lang="es-ES" sz="1200" b="0" i="0">
                  <a:latin typeface="Cambria Math" panose="02040503050406030204" pitchFamily="18" charset="0"/>
                </a:rPr>
                <a:t>𝛼𝑑_𝑞</a:t>
              </a:r>
              <a:endParaRPr lang="es-CO" sz="1050" b="0"/>
            </a:p>
          </xdr:txBody>
        </xdr:sp>
      </mc:Fallback>
    </mc:AlternateContent>
    <xdr:clientData/>
  </xdr:oneCellAnchor>
  <xdr:oneCellAnchor>
    <xdr:from>
      <xdr:col>1</xdr:col>
      <xdr:colOff>237058</xdr:colOff>
      <xdr:row>4</xdr:row>
      <xdr:rowOff>175312</xdr:rowOff>
    </xdr:from>
    <xdr:ext cx="12759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1E9E0866-ACF4-423C-A7B8-FF67E0A315A0}"/>
                </a:ext>
              </a:extLst>
            </xdr:cNvPr>
            <xdr:cNvSpPr txBox="1"/>
          </xdr:nvSpPr>
          <xdr:spPr>
            <a:xfrm>
              <a:off x="706958" y="911912"/>
              <a:ext cx="127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𝐀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1E9E0866-ACF4-423C-A7B8-FF67E0A315A0}"/>
                </a:ext>
              </a:extLst>
            </xdr:cNvPr>
            <xdr:cNvSpPr txBox="1"/>
          </xdr:nvSpPr>
          <xdr:spPr>
            <a:xfrm>
              <a:off x="706958" y="911912"/>
              <a:ext cx="127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𝐀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13</xdr:col>
      <xdr:colOff>207482</xdr:colOff>
      <xdr:row>4</xdr:row>
      <xdr:rowOff>79859</xdr:rowOff>
    </xdr:from>
    <xdr:ext cx="1173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41D319F9-6464-42A5-967B-30468322DF31}"/>
                </a:ext>
              </a:extLst>
            </xdr:cNvPr>
            <xdr:cNvSpPr txBox="1"/>
          </xdr:nvSpPr>
          <xdr:spPr>
            <a:xfrm>
              <a:off x="6614632" y="816459"/>
              <a:ext cx="11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41D319F9-6464-42A5-967B-30468322DF31}"/>
                </a:ext>
              </a:extLst>
            </xdr:cNvPr>
            <xdr:cNvSpPr txBox="1"/>
          </xdr:nvSpPr>
          <xdr:spPr>
            <a:xfrm>
              <a:off x="6614632" y="816459"/>
              <a:ext cx="11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𝐛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16</xdr:col>
      <xdr:colOff>170066</xdr:colOff>
      <xdr:row>3</xdr:row>
      <xdr:rowOff>17640</xdr:rowOff>
    </xdr:from>
    <xdr:ext cx="178702" cy="1788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5E0DE73A-B51E-45A1-8BA0-B08071BF231B}"/>
                </a:ext>
              </a:extLst>
            </xdr:cNvPr>
            <xdr:cNvSpPr txBox="1"/>
          </xdr:nvSpPr>
          <xdr:spPr>
            <a:xfrm>
              <a:off x="7999616" y="570090"/>
              <a:ext cx="17870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5E0DE73A-B51E-45A1-8BA0-B08071BF231B}"/>
                </a:ext>
              </a:extLst>
            </xdr:cNvPr>
            <xdr:cNvSpPr txBox="1"/>
          </xdr:nvSpPr>
          <xdr:spPr>
            <a:xfrm>
              <a:off x="7999616" y="570090"/>
              <a:ext cx="17870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𝐜^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21</xdr:col>
      <xdr:colOff>57168</xdr:colOff>
      <xdr:row>11</xdr:row>
      <xdr:rowOff>18935</xdr:rowOff>
    </xdr:from>
    <xdr:ext cx="754309" cy="1909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392E0D30-AC2B-4566-95FE-2737F6F4402C}"/>
                </a:ext>
              </a:extLst>
            </xdr:cNvPr>
            <xdr:cNvSpPr txBox="1"/>
          </xdr:nvSpPr>
          <xdr:spPr>
            <a:xfrm>
              <a:off x="10490218" y="2044585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392E0D30-AC2B-4566-95FE-2737F6F4402C}"/>
                </a:ext>
              </a:extLst>
            </xdr:cNvPr>
            <xdr:cNvSpPr txBox="1"/>
          </xdr:nvSpPr>
          <xdr:spPr>
            <a:xfrm>
              <a:off x="10490218" y="2044585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r>
                <a:rPr lang="es-ES" sz="1200" b="0" i="0">
                  <a:latin typeface="Cambria Math" panose="02040503050406030204" pitchFamily="18" charset="0"/>
                </a:rPr>
                <a:t>=</a:t>
              </a:r>
              <a:r>
                <a:rPr lang="es-CO" sz="1200" b="1" i="0">
                  <a:latin typeface="Cambria Math" panose="02040503050406030204" pitchFamily="18" charset="0"/>
                </a:rPr>
                <a:t>𝐁</a:t>
              </a:r>
              <a:r>
                <a:rPr lang="es-CO" sz="1200" b="0" i="0">
                  <a:latin typeface="Cambria Math" panose="02040503050406030204" pitchFamily="18" charset="0"/>
                </a:rPr>
                <a:t>^(−1)</a:t>
              </a:r>
              <a:r>
                <a:rPr lang="es-CO" sz="1200" b="1" i="0">
                  <a:latin typeface="Cambria Math" panose="02040503050406030204" pitchFamily="18" charset="0"/>
                </a:rPr>
                <a:t> 𝐛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23</xdr:col>
      <xdr:colOff>16483</xdr:colOff>
      <xdr:row>19</xdr:row>
      <xdr:rowOff>28931</xdr:rowOff>
    </xdr:from>
    <xdr:ext cx="641650" cy="1944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01A09951-D82D-4CBF-8D51-6DC1F93CE7B6}"/>
                </a:ext>
              </a:extLst>
            </xdr:cNvPr>
            <xdr:cNvSpPr txBox="1"/>
          </xdr:nvSpPr>
          <xdr:spPr>
            <a:xfrm>
              <a:off x="11402033" y="352778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/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01A09951-D82D-4CBF-8D51-6DC1F93CE7B6}"/>
                </a:ext>
              </a:extLst>
            </xdr:cNvPr>
            <xdr:cNvSpPr txBox="1"/>
          </xdr:nvSpPr>
          <xdr:spPr>
            <a:xfrm>
              <a:off x="11402033" y="352778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𝑧=</a:t>
              </a:r>
              <a:r>
                <a:rPr lang="es-ES" sz="1200" b="1" i="0">
                  <a:latin typeface="Cambria Math" panose="02040503050406030204" pitchFamily="18" charset="0"/>
                </a:rPr>
                <a:t>𝐜</a:t>
              </a:r>
              <a:r>
                <a:rPr lang="es-ES" sz="1200" b="0" i="0">
                  <a:latin typeface="Cambria Math" panose="02040503050406030204" pitchFamily="18" charset="0"/>
                </a:rPr>
                <a:t>_𝐵^𝑇 </a:t>
              </a:r>
              <a:r>
                <a:rPr lang="es-ES" sz="1200" b="1" i="0">
                  <a:latin typeface="Cambria Math" panose="02040503050406030204" pitchFamily="18" charset="0"/>
                </a:rPr>
                <a:t>𝐱</a:t>
              </a:r>
              <a:r>
                <a:rPr lang="es-ES" sz="1200" b="0" i="0">
                  <a:latin typeface="Cambria Math" panose="02040503050406030204" pitchFamily="18" charset="0"/>
                </a:rPr>
                <a:t>_𝐵</a:t>
              </a:r>
              <a:endParaRPr lang="es-CO" sz="800"/>
            </a:p>
          </xdr:txBody>
        </xdr:sp>
      </mc:Fallback>
    </mc:AlternateContent>
    <xdr:clientData/>
  </xdr:oneCellAnchor>
  <xdr:oneCellAnchor>
    <xdr:from>
      <xdr:col>1</xdr:col>
      <xdr:colOff>239468</xdr:colOff>
      <xdr:row>10</xdr:row>
      <xdr:rowOff>194027</xdr:rowOff>
    </xdr:from>
    <xdr:ext cx="15735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098E390E-DA1D-49BE-98B0-BDD59EC875AB}"/>
                </a:ext>
              </a:extLst>
            </xdr:cNvPr>
            <xdr:cNvSpPr txBox="1"/>
          </xdr:nvSpPr>
          <xdr:spPr>
            <a:xfrm>
              <a:off x="709368" y="202282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098E390E-DA1D-49BE-98B0-BDD59EC875AB}"/>
                </a:ext>
              </a:extLst>
            </xdr:cNvPr>
            <xdr:cNvSpPr txBox="1"/>
          </xdr:nvSpPr>
          <xdr:spPr>
            <a:xfrm>
              <a:off x="709368" y="202282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𝐼_𝐵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204800</xdr:colOff>
      <xdr:row>11</xdr:row>
      <xdr:rowOff>3312</xdr:rowOff>
    </xdr:from>
    <xdr:ext cx="16318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298E46D1-B0E9-4D7F-B816-4272D5AB28C1}"/>
                </a:ext>
              </a:extLst>
            </xdr:cNvPr>
            <xdr:cNvSpPr txBox="1"/>
          </xdr:nvSpPr>
          <xdr:spPr>
            <a:xfrm>
              <a:off x="4230700" y="2028962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298E46D1-B0E9-4D7F-B816-4272D5AB28C1}"/>
                </a:ext>
              </a:extLst>
            </xdr:cNvPr>
            <xdr:cNvSpPr txBox="1"/>
          </xdr:nvSpPr>
          <xdr:spPr>
            <a:xfrm>
              <a:off x="4230700" y="2028962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229305</xdr:colOff>
      <xdr:row>12</xdr:row>
      <xdr:rowOff>166674</xdr:rowOff>
    </xdr:from>
    <xdr:ext cx="177677" cy="1797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C4D105F2-BEAA-49EB-A764-93A1853BA7E4}"/>
                </a:ext>
              </a:extLst>
            </xdr:cNvPr>
            <xdr:cNvSpPr txBox="1"/>
          </xdr:nvSpPr>
          <xdr:spPr>
            <a:xfrm>
              <a:off x="699205" y="2376474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C4D105F2-BEAA-49EB-A764-93A1853BA7E4}"/>
                </a:ext>
              </a:extLst>
            </xdr:cNvPr>
            <xdr:cNvSpPr txBox="1"/>
          </xdr:nvSpPr>
          <xdr:spPr>
            <a:xfrm>
              <a:off x="699205" y="2376474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190147</xdr:colOff>
      <xdr:row>13</xdr:row>
      <xdr:rowOff>36752</xdr:rowOff>
    </xdr:from>
    <xdr:ext cx="186141" cy="1781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70B1148B-DBF1-49DE-9C3B-67CEE11875BB}"/>
                </a:ext>
              </a:extLst>
            </xdr:cNvPr>
            <xdr:cNvSpPr txBox="1"/>
          </xdr:nvSpPr>
          <xdr:spPr>
            <a:xfrm>
              <a:off x="4216047" y="2430702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70B1148B-DBF1-49DE-9C3B-67CEE11875BB}"/>
                </a:ext>
              </a:extLst>
            </xdr:cNvPr>
            <xdr:cNvSpPr txBox="1"/>
          </xdr:nvSpPr>
          <xdr:spPr>
            <a:xfrm>
              <a:off x="4216047" y="2430702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258416</xdr:colOff>
      <xdr:row>16</xdr:row>
      <xdr:rowOff>73011</xdr:rowOff>
    </xdr:from>
    <xdr:ext cx="12580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5809CAC5-B7F5-48C9-B548-4B5FF37DCA15}"/>
                </a:ext>
              </a:extLst>
            </xdr:cNvPr>
            <xdr:cNvSpPr txBox="1"/>
          </xdr:nvSpPr>
          <xdr:spPr>
            <a:xfrm>
              <a:off x="728316" y="3019411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𝐁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5809CAC5-B7F5-48C9-B548-4B5FF37DCA15}"/>
                </a:ext>
              </a:extLst>
            </xdr:cNvPr>
            <xdr:cNvSpPr txBox="1"/>
          </xdr:nvSpPr>
          <xdr:spPr>
            <a:xfrm>
              <a:off x="728316" y="3019411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247993</xdr:colOff>
      <xdr:row>16</xdr:row>
      <xdr:rowOff>108288</xdr:rowOff>
    </xdr:from>
    <xdr:ext cx="12971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F1992972-583B-4624-989C-011688615868}"/>
                </a:ext>
              </a:extLst>
            </xdr:cNvPr>
            <xdr:cNvSpPr txBox="1"/>
          </xdr:nvSpPr>
          <xdr:spPr>
            <a:xfrm>
              <a:off x="4273893" y="3054688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F1992972-583B-4624-989C-011688615868}"/>
                </a:ext>
              </a:extLst>
            </xdr:cNvPr>
            <xdr:cNvSpPr txBox="1"/>
          </xdr:nvSpPr>
          <xdr:spPr>
            <a:xfrm>
              <a:off x="4273893" y="3054688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𝐍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15</xdr:col>
      <xdr:colOff>318531</xdr:colOff>
      <xdr:row>14</xdr:row>
      <xdr:rowOff>94401</xdr:rowOff>
    </xdr:from>
    <xdr:ext cx="272639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D3E98350-18F9-462E-8D2D-E702B4B68A9C}"/>
                </a:ext>
              </a:extLst>
            </xdr:cNvPr>
            <xdr:cNvSpPr txBox="1"/>
          </xdr:nvSpPr>
          <xdr:spPr>
            <a:xfrm>
              <a:off x="7678181" y="2672501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𝐁</m:t>
                        </m:r>
                      </m:e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D3E98350-18F9-462E-8D2D-E702B4B68A9C}"/>
                </a:ext>
              </a:extLst>
            </xdr:cNvPr>
            <xdr:cNvSpPr txBox="1"/>
          </xdr:nvSpPr>
          <xdr:spPr>
            <a:xfrm>
              <a:off x="7678181" y="2672501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𝐁^(</a:t>
              </a:r>
              <a:r>
                <a:rPr lang="es-ES" sz="1100" b="1" i="0">
                  <a:latin typeface="Cambria Math" panose="02040503050406030204" pitchFamily="18" charset="0"/>
                </a:rPr>
                <a:t>−𝟏)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2</xdr:col>
      <xdr:colOff>70555</xdr:colOff>
      <xdr:row>25</xdr:row>
      <xdr:rowOff>21985</xdr:rowOff>
    </xdr:from>
    <xdr:ext cx="385362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B5FE16E2-03AA-4521-A271-0F4C457B1719}"/>
                </a:ext>
              </a:extLst>
            </xdr:cNvPr>
            <xdr:cNvSpPr txBox="1"/>
          </xdr:nvSpPr>
          <xdr:spPr>
            <a:xfrm>
              <a:off x="1010355" y="4625735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ES" sz="1200" b="1" i="0">
                        <a:latin typeface="Cambria Math" panose="02040503050406030204" pitchFamily="18" charset="0"/>
                      </a:rPr>
                      <m:t>𝐍</m:t>
                    </m:r>
                    <m:r>
                      <a:rPr lang="es-CO" sz="12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00" b="1" i="0"/>
            </a:p>
          </xdr:txBody>
        </xdr:sp>
      </mc:Choice>
      <mc:Fallback xmlns="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B5FE16E2-03AA-4521-A271-0F4C457B1719}"/>
                </a:ext>
              </a:extLst>
            </xdr:cNvPr>
            <xdr:cNvSpPr txBox="1"/>
          </xdr:nvSpPr>
          <xdr:spPr>
            <a:xfrm>
              <a:off x="1010355" y="4625735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r>
                <a:rPr lang="es-ES" sz="1200" b="1" i="0">
                  <a:latin typeface="Cambria Math" panose="02040503050406030204" pitchFamily="18" charset="0"/>
                </a:rPr>
                <a:t> 𝐍</a:t>
              </a:r>
              <a:r>
                <a:rPr lang="es-CO" sz="1200" b="1" i="0">
                  <a:latin typeface="Cambria Math" panose="02040503050406030204" pitchFamily="18" charset="0"/>
                </a:rPr>
                <a:t> 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9</xdr:col>
      <xdr:colOff>214588</xdr:colOff>
      <xdr:row>25</xdr:row>
      <xdr:rowOff>17639</xdr:rowOff>
    </xdr:from>
    <xdr:ext cx="196208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052EFDA4-26C4-4626-ABAA-25F2049143CB}"/>
                </a:ext>
              </a:extLst>
            </xdr:cNvPr>
            <xdr:cNvSpPr txBox="1"/>
          </xdr:nvSpPr>
          <xdr:spPr>
            <a:xfrm>
              <a:off x="4716738" y="4621389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000" b="1" i="0"/>
            </a:p>
          </xdr:txBody>
        </xdr:sp>
      </mc:Choice>
      <mc:Fallback xmlns="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052EFDA4-26C4-4626-ABAA-25F2049143CB}"/>
                </a:ext>
              </a:extLst>
            </xdr:cNvPr>
            <xdr:cNvSpPr txBox="1"/>
          </xdr:nvSpPr>
          <xdr:spPr>
            <a:xfrm>
              <a:off x="4716738" y="4621389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16</xdr:col>
      <xdr:colOff>341174</xdr:colOff>
      <xdr:row>23</xdr:row>
      <xdr:rowOff>175924</xdr:rowOff>
    </xdr:from>
    <xdr:ext cx="1355819" cy="196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3DD92EE2-B3EB-439D-BE5B-32169F719BB2}"/>
                </a:ext>
              </a:extLst>
            </xdr:cNvPr>
            <xdr:cNvSpPr txBox="1"/>
          </xdr:nvSpPr>
          <xdr:spPr>
            <a:xfrm>
              <a:off x="8170724" y="4411374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=</m:t>
                    </m:r>
                    <m:sSubSup>
                      <m:sSub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0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050" i="0"/>
            </a:p>
          </xdr:txBody>
        </xdr:sp>
      </mc:Choice>
      <mc:Fallback xmlns="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3DD92EE2-B3EB-439D-BE5B-32169F719BB2}"/>
                </a:ext>
              </a:extLst>
            </xdr:cNvPr>
            <xdr:cNvSpPr txBox="1"/>
          </xdr:nvSpPr>
          <xdr:spPr>
            <a:xfrm>
              <a:off x="8170724" y="4411374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  =</a:t>
              </a:r>
              <a:r>
                <a:rPr lang="es-CO" sz="1200" b="1" i="0">
                  <a:latin typeface="Cambria Math" panose="02040503050406030204" pitchFamily="18" charset="0"/>
                </a:rPr>
                <a:t>𝐜</a:t>
              </a:r>
              <a:r>
                <a:rPr lang="es-CO" sz="1200" b="0" i="0">
                  <a:latin typeface="Cambria Math" panose="02040503050406030204" pitchFamily="18" charset="0"/>
                </a:rPr>
                <a:t>_𝑁^𝑇  −</a:t>
              </a:r>
              <a:r>
                <a:rPr lang="es-CO" sz="1200" b="1" i="0">
                  <a:latin typeface="Cambria Math" panose="02040503050406030204" pitchFamily="18" charset="0"/>
                </a:rPr>
                <a:t>𝐜_</a:t>
              </a:r>
              <a:r>
                <a:rPr lang="es-CO" sz="1200" b="0" i="0">
                  <a:latin typeface="Cambria Math" panose="02040503050406030204" pitchFamily="18" charset="0"/>
                </a:rPr>
                <a:t>𝐵^𝑇</a:t>
              </a:r>
              <a:r>
                <a:rPr lang="es-CO" sz="1200" b="1" i="0">
                  <a:latin typeface="Cambria Math" panose="02040503050406030204" pitchFamily="18" charset="0"/>
                </a:rPr>
                <a:t> 𝐁^(</a:t>
              </a:r>
              <a:r>
                <a:rPr lang="es-CO" sz="1200" b="0" i="0">
                  <a:latin typeface="Cambria Math" panose="02040503050406030204" pitchFamily="18" charset="0"/>
                </a:rPr>
                <a:t>−1</a:t>
              </a:r>
              <a:r>
                <a:rPr lang="es-CO" sz="1200" b="1" i="0">
                  <a:latin typeface="Cambria Math" panose="02040503050406030204" pitchFamily="18" charset="0"/>
                </a:rPr>
                <a:t>) 𝐍</a:t>
              </a:r>
              <a:endParaRPr lang="es-CO" sz="1050" i="0"/>
            </a:p>
          </xdr:txBody>
        </xdr:sp>
      </mc:Fallback>
    </mc:AlternateContent>
    <xdr:clientData/>
  </xdr:oneCellAnchor>
  <xdr:oneCellAnchor>
    <xdr:from>
      <xdr:col>1</xdr:col>
      <xdr:colOff>273403</xdr:colOff>
      <xdr:row>32</xdr:row>
      <xdr:rowOff>143167</xdr:rowOff>
    </xdr:from>
    <xdr:ext cx="179986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342CBD74-D671-41FE-982C-FE86D87017B5}"/>
                </a:ext>
              </a:extLst>
            </xdr:cNvPr>
            <xdr:cNvSpPr txBox="1"/>
          </xdr:nvSpPr>
          <xdr:spPr>
            <a:xfrm>
              <a:off x="743303" y="6035967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𝐚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342CBD74-D671-41FE-982C-FE86D87017B5}"/>
                </a:ext>
              </a:extLst>
            </xdr:cNvPr>
            <xdr:cNvSpPr txBox="1"/>
          </xdr:nvSpPr>
          <xdr:spPr>
            <a:xfrm>
              <a:off x="743303" y="6035967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𝐚_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4</xdr:col>
      <xdr:colOff>118730</xdr:colOff>
      <xdr:row>31</xdr:row>
      <xdr:rowOff>123928</xdr:rowOff>
    </xdr:from>
    <xdr:ext cx="2484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73DBD788-14D6-42D6-8897-E3EEA9B7EAAD}"/>
                </a:ext>
              </a:extLst>
            </xdr:cNvPr>
            <xdr:cNvSpPr txBox="1"/>
          </xdr:nvSpPr>
          <xdr:spPr>
            <a:xfrm>
              <a:off x="2239630" y="5832578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𝐝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p>
                    </m:sSup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73DBD788-14D6-42D6-8897-E3EEA9B7EAAD}"/>
                </a:ext>
              </a:extLst>
            </xdr:cNvPr>
            <xdr:cNvSpPr txBox="1"/>
          </xdr:nvSpPr>
          <xdr:spPr>
            <a:xfrm>
              <a:off x="2239630" y="5832578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 𝐝^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r>
                <a:rPr lang="es-ES" sz="1100" b="1" i="0">
                  <a:latin typeface="Cambria Math" panose="02040503050406030204" pitchFamily="18" charset="0"/>
                </a:rPr>
                <a:t>  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9</xdr:col>
      <xdr:colOff>57304</xdr:colOff>
      <xdr:row>30</xdr:row>
      <xdr:rowOff>132292</xdr:rowOff>
    </xdr:from>
    <xdr:ext cx="206147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8C0DA7AA-E406-4850-8E78-933179642810}"/>
                </a:ext>
              </a:extLst>
            </xdr:cNvPr>
            <xdr:cNvSpPr txBox="1"/>
          </xdr:nvSpPr>
          <xdr:spPr>
            <a:xfrm>
              <a:off x="4559454" y="5656792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8C0DA7AA-E406-4850-8E78-933179642810}"/>
                </a:ext>
              </a:extLst>
            </xdr:cNvPr>
            <xdr:cNvSpPr txBox="1"/>
          </xdr:nvSpPr>
          <xdr:spPr>
            <a:xfrm>
              <a:off x="4559454" y="5656792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9</xdr:col>
      <xdr:colOff>47227</xdr:colOff>
      <xdr:row>33</xdr:row>
      <xdr:rowOff>160202</xdr:rowOff>
    </xdr:from>
    <xdr:ext cx="214482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C85D4089-5E9A-4046-B366-2FD1802F8194}"/>
                </a:ext>
              </a:extLst>
            </xdr:cNvPr>
            <xdr:cNvSpPr txBox="1"/>
          </xdr:nvSpPr>
          <xdr:spPr>
            <a:xfrm>
              <a:off x="4549377" y="6237152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C85D4089-5E9A-4046-B366-2FD1802F8194}"/>
                </a:ext>
              </a:extLst>
            </xdr:cNvPr>
            <xdr:cNvSpPr txBox="1"/>
          </xdr:nvSpPr>
          <xdr:spPr>
            <a:xfrm>
              <a:off x="4549377" y="6237152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𝑁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14</xdr:col>
      <xdr:colOff>151189</xdr:colOff>
      <xdr:row>38</xdr:row>
      <xdr:rowOff>4296</xdr:rowOff>
    </xdr:from>
    <xdr:ext cx="199606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FB8A73B4-B1CE-4E95-B31E-598CC7F4CBF0}"/>
                </a:ext>
              </a:extLst>
            </xdr:cNvPr>
            <xdr:cNvSpPr txBox="1"/>
          </xdr:nvSpPr>
          <xdr:spPr>
            <a:xfrm>
              <a:off x="7034589" y="7001996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FB8A73B4-B1CE-4E95-B31E-598CC7F4CBF0}"/>
                </a:ext>
              </a:extLst>
            </xdr:cNvPr>
            <xdr:cNvSpPr txBox="1"/>
          </xdr:nvSpPr>
          <xdr:spPr>
            <a:xfrm>
              <a:off x="7034589" y="7001996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 𝛼 </a:t>
              </a:r>
              <a:endParaRPr lang="es-CO" sz="800" b="1" i="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6744</xdr:colOff>
      <xdr:row>22</xdr:row>
      <xdr:rowOff>180135</xdr:rowOff>
    </xdr:from>
    <xdr:ext cx="945643" cy="196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92DF4D6F-41D6-45A2-9AFF-43EABA683341}"/>
                </a:ext>
              </a:extLst>
            </xdr:cNvPr>
            <xdr:cNvSpPr txBox="1"/>
          </xdr:nvSpPr>
          <xdr:spPr>
            <a:xfrm>
              <a:off x="476644" y="4231435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s-CO" sz="1200" b="0" i="0">
                            <a:latin typeface="Cambria Math" panose="02040503050406030204" pitchFamily="18" charset="0"/>
                          </a:rPr>
                          <m:t>T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0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92DF4D6F-41D6-45A2-9AFF-43EABA683341}"/>
                </a:ext>
              </a:extLst>
            </xdr:cNvPr>
            <xdr:cNvSpPr txBox="1"/>
          </xdr:nvSpPr>
          <xdr:spPr>
            <a:xfrm>
              <a:off x="476644" y="4231435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^T   =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</a:t>
              </a:r>
              <a:endParaRPr lang="es-CO" sz="1000"/>
            </a:p>
          </xdr:txBody>
        </xdr:sp>
      </mc:Fallback>
    </mc:AlternateContent>
    <xdr:clientData/>
  </xdr:oneCellAnchor>
  <xdr:oneCellAnchor>
    <xdr:from>
      <xdr:col>16</xdr:col>
      <xdr:colOff>381206</xdr:colOff>
      <xdr:row>22</xdr:row>
      <xdr:rowOff>147144</xdr:rowOff>
    </xdr:from>
    <xdr:ext cx="2273828" cy="2076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A0836FC4-EC65-4841-B92E-4BC362573F61}"/>
                </a:ext>
              </a:extLst>
            </xdr:cNvPr>
            <xdr:cNvSpPr txBox="1"/>
          </xdr:nvSpPr>
          <xdr:spPr>
            <a:xfrm>
              <a:off x="8210756" y="419844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  <m:sSub>
                      <m:sSub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1" i="1">
                        <a:latin typeface="Cambria Math" panose="02040503050406030204" pitchFamily="18" charset="0"/>
                      </a:rPr>
                      <m:t>,  ∀</m:t>
                    </m:r>
                    <m:r>
                      <a:rPr lang="es-CO" sz="12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es-CO" sz="1200" b="1" i="1">
                        <a:latin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𝑵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5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A0836FC4-EC65-4841-B92E-4BC362573F61}"/>
                </a:ext>
              </a:extLst>
            </xdr:cNvPr>
            <xdr:cNvSpPr txBox="1"/>
          </xdr:nvSpPr>
          <xdr:spPr>
            <a:xfrm>
              <a:off x="8210756" y="419844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𝑟_𝑞   =𝑐_𝑞  −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 𝒂_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,  ∀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∈</a:t>
              </a:r>
              <a:r>
                <a:rPr lang="es-CO" sz="1200" b="0" i="0">
                  <a:latin typeface="Cambria Math" panose="02040503050406030204" pitchFamily="18" charset="0"/>
                </a:rPr>
                <a:t>𝐼_</a:t>
              </a:r>
              <a:r>
                <a:rPr lang="es-CO" sz="1200" b="1" i="0">
                  <a:latin typeface="Cambria Math" panose="02040503050406030204" pitchFamily="18" charset="0"/>
                </a:rPr>
                <a:t>𝑵</a:t>
              </a:r>
              <a:r>
                <a:rPr lang="es-CO" sz="1200" b="0" i="0">
                  <a:latin typeface="Cambria Math" panose="02040503050406030204" pitchFamily="18" charset="0"/>
                </a:rPr>
                <a:t>  </a:t>
              </a:r>
              <a:endParaRPr lang="es-CO" sz="1050"/>
            </a:p>
          </xdr:txBody>
        </xdr:sp>
      </mc:Fallback>
    </mc:AlternateContent>
    <xdr:clientData/>
  </xdr:oneCellAnchor>
  <xdr:oneCellAnchor>
    <xdr:from>
      <xdr:col>0</xdr:col>
      <xdr:colOff>83820</xdr:colOff>
      <xdr:row>37</xdr:row>
      <xdr:rowOff>90095</xdr:rowOff>
    </xdr:from>
    <xdr:ext cx="2057400" cy="4315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338EEAFF-984D-46C1-BD67-EE92D7AFF293}"/>
                </a:ext>
              </a:extLst>
            </xdr:cNvPr>
            <xdr:cNvSpPr txBox="1"/>
          </xdr:nvSpPr>
          <xdr:spPr>
            <a:xfrm>
              <a:off x="83820" y="690364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d>
                      <m:dPr>
                        <m:begChr m:val="["/>
                        <m:endChr m:val="]"/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CO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2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e>
                              <m:sup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𝒂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𝒆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338EEAFF-984D-46C1-BD67-EE92D7AFF293}"/>
                </a:ext>
              </a:extLst>
            </xdr:cNvPr>
            <xdr:cNvSpPr txBox="1"/>
          </xdr:nvSpPr>
          <xdr:spPr>
            <a:xfrm>
              <a:off x="83820" y="690364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𝑑_𝑞   =[(−</a:t>
              </a:r>
              <a:r>
                <a:rPr lang="es-CO" sz="1200" b="1" i="0">
                  <a:latin typeface="Cambria Math" panose="02040503050406030204" pitchFamily="18" charset="0"/>
                </a:rPr>
                <a:t>𝑩^(−𝟏)</a:t>
              </a:r>
              <a:r>
                <a:rPr lang="es-CO" sz="1200" b="0" i="0">
                  <a:latin typeface="Cambria Math" panose="02040503050406030204" pitchFamily="18" charset="0"/>
                </a:rPr>
                <a:t> </a:t>
              </a:r>
              <a:r>
                <a:rPr lang="es-CO" sz="1200" b="1" i="0">
                  <a:latin typeface="Cambria Math" panose="02040503050406030204" pitchFamily="18" charset="0"/>
                </a:rPr>
                <a:t>𝒂</a:t>
              </a:r>
              <a:r>
                <a:rPr lang="es-CO" sz="1200" b="0" i="0">
                  <a:latin typeface="Cambria Math" panose="02040503050406030204" pitchFamily="18" charset="0"/>
                </a:rPr>
                <a:t>_𝑞)/</a:t>
              </a:r>
              <a:r>
                <a:rPr lang="es-CO" sz="1200" b="1" i="0">
                  <a:latin typeface="Cambria Math" panose="02040503050406030204" pitchFamily="18" charset="0"/>
                </a:rPr>
                <a:t>𝒆</a:t>
              </a:r>
              <a:r>
                <a:rPr lang="es-CO" sz="1200" b="0" i="0">
                  <a:latin typeface="Cambria Math" panose="02040503050406030204" pitchFamily="18" charset="0"/>
                </a:rPr>
                <a:t>_𝑞 ]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289560</xdr:colOff>
      <xdr:row>36</xdr:row>
      <xdr:rowOff>121920</xdr:rowOff>
    </xdr:from>
    <xdr:ext cx="1921552" cy="4805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C4D4E4B7-9787-460F-B96A-1933DD4F11C5}"/>
                </a:ext>
              </a:extLst>
            </xdr:cNvPr>
            <xdr:cNvSpPr txBox="1"/>
          </xdr:nvSpPr>
          <xdr:spPr>
            <a:xfrm>
              <a:off x="13332460" y="6751320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CO" sz="14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s-CO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O" sz="1400" b="0" i="0">
                                <a:latin typeface="Cambria Math" panose="02040503050406030204" pitchFamily="18" charset="0"/>
                              </a:rPr>
                              <m:t>min</m:t>
                            </m:r>
                          </m:e>
                          <m:lim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∈</m:t>
                            </m:r>
                            <m:sSub>
                              <m:sSub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s-CO" sz="14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sub>
                            </m:sSub>
                          </m:lim>
                        </m:limLow>
                      </m:fName>
                      <m:e>
                        <m:d>
                          <m:dPr>
                            <m:begChr m:val="{"/>
                            <m:endChr m:val="}"/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</m:sSub>
                              </m:num>
                              <m:den>
                                <m:sSubSup>
                                  <m:sSubSup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  <m:sup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𝑞</m:t>
                                    </m:r>
                                  </m:sup>
                                </m:sSubSup>
                              </m:den>
                            </m:f>
                          </m:e>
                          <m:e>
                            <m:sSubSup>
                              <m:sSubSup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  <m:sup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p>
                            </m:sSubSup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&lt;0</m:t>
                            </m:r>
                          </m:e>
                        </m:d>
                      </m:e>
                    </m:func>
                    <m:r>
                      <a:rPr lang="es-CO" sz="14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C4D4E4B7-9787-460F-B96A-1933DD4F11C5}"/>
                </a:ext>
              </a:extLst>
            </xdr:cNvPr>
            <xdr:cNvSpPr txBox="1"/>
          </xdr:nvSpPr>
          <xdr:spPr>
            <a:xfrm>
              <a:off x="13332460" y="6751320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𝛼=min┬(𝑗∈𝐼_</a:t>
              </a:r>
              <a:r>
                <a:rPr lang="es-CO" sz="1400" b="1" i="0">
                  <a:latin typeface="Cambria Math" panose="02040503050406030204" pitchFamily="18" charset="0"/>
                </a:rPr>
                <a:t>𝑩</a:t>
              </a:r>
              <a:r>
                <a:rPr lang="es-CO" sz="1400" b="0" i="0">
                  <a:latin typeface="Cambria Math" panose="02040503050406030204" pitchFamily="18" charset="0"/>
                </a:rPr>
                <a:t> )⁡{−𝑥_𝑗/(𝑑_𝑗^𝑞 )│𝑑_𝑗^𝑞&lt;0}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565647</xdr:colOff>
      <xdr:row>31</xdr:row>
      <xdr:rowOff>31417</xdr:rowOff>
    </xdr:from>
    <xdr:ext cx="1140633" cy="2046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2CD34FF0-281B-4236-91F1-256F69711691}"/>
                </a:ext>
              </a:extLst>
            </xdr:cNvPr>
            <xdr:cNvSpPr txBox="1"/>
          </xdr:nvSpPr>
          <xdr:spPr>
            <a:xfrm>
              <a:off x="9957297" y="5740067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  <m:r>
                      <a:rPr lang="es-ES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050" b="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2CD34FF0-281B-4236-91F1-256F69711691}"/>
                </a:ext>
              </a:extLst>
            </xdr:cNvPr>
            <xdr:cNvSpPr txBox="1"/>
          </xdr:nvSpPr>
          <xdr:spPr>
            <a:xfrm>
              <a:off x="9957297" y="5740067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𝑥^(𝑡+1)</a:t>
              </a:r>
              <a:r>
                <a:rPr lang="es-CO" sz="1200" b="0" i="0">
                  <a:latin typeface="Cambria Math" panose="02040503050406030204" pitchFamily="18" charset="0"/>
                </a:rPr>
                <a:t>=</a:t>
              </a:r>
              <a:r>
                <a:rPr lang="es-ES" sz="1200" b="0" i="0">
                  <a:latin typeface="Cambria Math" panose="02040503050406030204" pitchFamily="18" charset="0"/>
                </a:rPr>
                <a:t>𝑥^𝑡</a:t>
              </a:r>
              <a:r>
                <a:rPr lang="es-ES" sz="1200" b="1" i="0">
                  <a:latin typeface="Cambria Math" panose="02040503050406030204" pitchFamily="18" charset="0"/>
                </a:rPr>
                <a:t>+</a:t>
              </a:r>
              <a:r>
                <a:rPr lang="es-ES" sz="1200" b="0" i="0">
                  <a:latin typeface="Cambria Math" panose="02040503050406030204" pitchFamily="18" charset="0"/>
                </a:rPr>
                <a:t>𝛼𝑑_𝑞</a:t>
              </a:r>
              <a:endParaRPr lang="es-CO" sz="1050" b="0"/>
            </a:p>
          </xdr:txBody>
        </xdr:sp>
      </mc:Fallback>
    </mc:AlternateContent>
    <xdr:clientData/>
  </xdr:oneCellAnchor>
  <xdr:oneCellAnchor>
    <xdr:from>
      <xdr:col>1</xdr:col>
      <xdr:colOff>237058</xdr:colOff>
      <xdr:row>4</xdr:row>
      <xdr:rowOff>175312</xdr:rowOff>
    </xdr:from>
    <xdr:ext cx="12759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754F3208-B305-48D7-8401-1161C3EE29F8}"/>
                </a:ext>
              </a:extLst>
            </xdr:cNvPr>
            <xdr:cNvSpPr txBox="1"/>
          </xdr:nvSpPr>
          <xdr:spPr>
            <a:xfrm>
              <a:off x="706958" y="911912"/>
              <a:ext cx="127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𝐀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754F3208-B305-48D7-8401-1161C3EE29F8}"/>
                </a:ext>
              </a:extLst>
            </xdr:cNvPr>
            <xdr:cNvSpPr txBox="1"/>
          </xdr:nvSpPr>
          <xdr:spPr>
            <a:xfrm>
              <a:off x="706958" y="911912"/>
              <a:ext cx="127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𝐀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13</xdr:col>
      <xdr:colOff>207482</xdr:colOff>
      <xdr:row>4</xdr:row>
      <xdr:rowOff>79859</xdr:rowOff>
    </xdr:from>
    <xdr:ext cx="1173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A3524C2B-4D97-4947-B045-709BF80A4941}"/>
                </a:ext>
              </a:extLst>
            </xdr:cNvPr>
            <xdr:cNvSpPr txBox="1"/>
          </xdr:nvSpPr>
          <xdr:spPr>
            <a:xfrm>
              <a:off x="6614632" y="816459"/>
              <a:ext cx="11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A3524C2B-4D97-4947-B045-709BF80A4941}"/>
                </a:ext>
              </a:extLst>
            </xdr:cNvPr>
            <xdr:cNvSpPr txBox="1"/>
          </xdr:nvSpPr>
          <xdr:spPr>
            <a:xfrm>
              <a:off x="6614632" y="816459"/>
              <a:ext cx="11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𝐛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16</xdr:col>
      <xdr:colOff>170066</xdr:colOff>
      <xdr:row>3</xdr:row>
      <xdr:rowOff>17640</xdr:rowOff>
    </xdr:from>
    <xdr:ext cx="178702" cy="1788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285708CA-F031-46BE-A320-6995D3CB99E5}"/>
                </a:ext>
              </a:extLst>
            </xdr:cNvPr>
            <xdr:cNvSpPr txBox="1"/>
          </xdr:nvSpPr>
          <xdr:spPr>
            <a:xfrm>
              <a:off x="7999616" y="570090"/>
              <a:ext cx="17870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285708CA-F031-46BE-A320-6995D3CB99E5}"/>
                </a:ext>
              </a:extLst>
            </xdr:cNvPr>
            <xdr:cNvSpPr txBox="1"/>
          </xdr:nvSpPr>
          <xdr:spPr>
            <a:xfrm>
              <a:off x="7999616" y="570090"/>
              <a:ext cx="17870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𝐜^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21</xdr:col>
      <xdr:colOff>57168</xdr:colOff>
      <xdr:row>11</xdr:row>
      <xdr:rowOff>18935</xdr:rowOff>
    </xdr:from>
    <xdr:ext cx="754309" cy="1909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6FF87B78-918A-45A2-A632-D838E860CBC5}"/>
                </a:ext>
              </a:extLst>
            </xdr:cNvPr>
            <xdr:cNvSpPr txBox="1"/>
          </xdr:nvSpPr>
          <xdr:spPr>
            <a:xfrm>
              <a:off x="10490218" y="2044585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6FF87B78-918A-45A2-A632-D838E860CBC5}"/>
                </a:ext>
              </a:extLst>
            </xdr:cNvPr>
            <xdr:cNvSpPr txBox="1"/>
          </xdr:nvSpPr>
          <xdr:spPr>
            <a:xfrm>
              <a:off x="10490218" y="2044585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r>
                <a:rPr lang="es-ES" sz="1200" b="0" i="0">
                  <a:latin typeface="Cambria Math" panose="02040503050406030204" pitchFamily="18" charset="0"/>
                </a:rPr>
                <a:t>=</a:t>
              </a:r>
              <a:r>
                <a:rPr lang="es-CO" sz="1200" b="1" i="0">
                  <a:latin typeface="Cambria Math" panose="02040503050406030204" pitchFamily="18" charset="0"/>
                </a:rPr>
                <a:t>𝐁</a:t>
              </a:r>
              <a:r>
                <a:rPr lang="es-CO" sz="1200" b="0" i="0">
                  <a:latin typeface="Cambria Math" panose="02040503050406030204" pitchFamily="18" charset="0"/>
                </a:rPr>
                <a:t>^(−1)</a:t>
              </a:r>
              <a:r>
                <a:rPr lang="es-CO" sz="1200" b="1" i="0">
                  <a:latin typeface="Cambria Math" panose="02040503050406030204" pitchFamily="18" charset="0"/>
                </a:rPr>
                <a:t> 𝐛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23</xdr:col>
      <xdr:colOff>16483</xdr:colOff>
      <xdr:row>19</xdr:row>
      <xdr:rowOff>28931</xdr:rowOff>
    </xdr:from>
    <xdr:ext cx="641650" cy="1944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50E6F260-C244-43DF-8697-E816935E70AF}"/>
                </a:ext>
              </a:extLst>
            </xdr:cNvPr>
            <xdr:cNvSpPr txBox="1"/>
          </xdr:nvSpPr>
          <xdr:spPr>
            <a:xfrm>
              <a:off x="11402033" y="352778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/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50E6F260-C244-43DF-8697-E816935E70AF}"/>
                </a:ext>
              </a:extLst>
            </xdr:cNvPr>
            <xdr:cNvSpPr txBox="1"/>
          </xdr:nvSpPr>
          <xdr:spPr>
            <a:xfrm>
              <a:off x="11402033" y="352778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𝑧=</a:t>
              </a:r>
              <a:r>
                <a:rPr lang="es-ES" sz="1200" b="1" i="0">
                  <a:latin typeface="Cambria Math" panose="02040503050406030204" pitchFamily="18" charset="0"/>
                </a:rPr>
                <a:t>𝐜</a:t>
              </a:r>
              <a:r>
                <a:rPr lang="es-ES" sz="1200" b="0" i="0">
                  <a:latin typeface="Cambria Math" panose="02040503050406030204" pitchFamily="18" charset="0"/>
                </a:rPr>
                <a:t>_𝐵^𝑇 </a:t>
              </a:r>
              <a:r>
                <a:rPr lang="es-ES" sz="1200" b="1" i="0">
                  <a:latin typeface="Cambria Math" panose="02040503050406030204" pitchFamily="18" charset="0"/>
                </a:rPr>
                <a:t>𝐱</a:t>
              </a:r>
              <a:r>
                <a:rPr lang="es-ES" sz="1200" b="0" i="0">
                  <a:latin typeface="Cambria Math" panose="02040503050406030204" pitchFamily="18" charset="0"/>
                </a:rPr>
                <a:t>_𝐵</a:t>
              </a:r>
              <a:endParaRPr lang="es-CO" sz="800"/>
            </a:p>
          </xdr:txBody>
        </xdr:sp>
      </mc:Fallback>
    </mc:AlternateContent>
    <xdr:clientData/>
  </xdr:oneCellAnchor>
  <xdr:oneCellAnchor>
    <xdr:from>
      <xdr:col>1</xdr:col>
      <xdr:colOff>239468</xdr:colOff>
      <xdr:row>10</xdr:row>
      <xdr:rowOff>194027</xdr:rowOff>
    </xdr:from>
    <xdr:ext cx="15735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DD5E19F5-B06A-4313-BC5B-09ABC67B1114}"/>
                </a:ext>
              </a:extLst>
            </xdr:cNvPr>
            <xdr:cNvSpPr txBox="1"/>
          </xdr:nvSpPr>
          <xdr:spPr>
            <a:xfrm>
              <a:off x="709368" y="202282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DD5E19F5-B06A-4313-BC5B-09ABC67B1114}"/>
                </a:ext>
              </a:extLst>
            </xdr:cNvPr>
            <xdr:cNvSpPr txBox="1"/>
          </xdr:nvSpPr>
          <xdr:spPr>
            <a:xfrm>
              <a:off x="709368" y="202282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𝐼_𝐵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204800</xdr:colOff>
      <xdr:row>11</xdr:row>
      <xdr:rowOff>3312</xdr:rowOff>
    </xdr:from>
    <xdr:ext cx="16318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C610EAC9-215C-48D8-AD7A-7DD0A87021B7}"/>
                </a:ext>
              </a:extLst>
            </xdr:cNvPr>
            <xdr:cNvSpPr txBox="1"/>
          </xdr:nvSpPr>
          <xdr:spPr>
            <a:xfrm>
              <a:off x="4230700" y="2028962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C610EAC9-215C-48D8-AD7A-7DD0A87021B7}"/>
                </a:ext>
              </a:extLst>
            </xdr:cNvPr>
            <xdr:cNvSpPr txBox="1"/>
          </xdr:nvSpPr>
          <xdr:spPr>
            <a:xfrm>
              <a:off x="4230700" y="2028962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229305</xdr:colOff>
      <xdr:row>12</xdr:row>
      <xdr:rowOff>166674</xdr:rowOff>
    </xdr:from>
    <xdr:ext cx="177677" cy="1797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3E3EED18-AE59-405D-9EE4-1965AFBE77B8}"/>
                </a:ext>
              </a:extLst>
            </xdr:cNvPr>
            <xdr:cNvSpPr txBox="1"/>
          </xdr:nvSpPr>
          <xdr:spPr>
            <a:xfrm>
              <a:off x="699205" y="2376474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3E3EED18-AE59-405D-9EE4-1965AFBE77B8}"/>
                </a:ext>
              </a:extLst>
            </xdr:cNvPr>
            <xdr:cNvSpPr txBox="1"/>
          </xdr:nvSpPr>
          <xdr:spPr>
            <a:xfrm>
              <a:off x="699205" y="2376474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190147</xdr:colOff>
      <xdr:row>13</xdr:row>
      <xdr:rowOff>36752</xdr:rowOff>
    </xdr:from>
    <xdr:ext cx="186141" cy="1781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338B004E-F835-4881-9D0E-CD2BC885B13F}"/>
                </a:ext>
              </a:extLst>
            </xdr:cNvPr>
            <xdr:cNvSpPr txBox="1"/>
          </xdr:nvSpPr>
          <xdr:spPr>
            <a:xfrm>
              <a:off x="4216047" y="2430702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338B004E-F835-4881-9D0E-CD2BC885B13F}"/>
                </a:ext>
              </a:extLst>
            </xdr:cNvPr>
            <xdr:cNvSpPr txBox="1"/>
          </xdr:nvSpPr>
          <xdr:spPr>
            <a:xfrm>
              <a:off x="4216047" y="2430702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258416</xdr:colOff>
      <xdr:row>16</xdr:row>
      <xdr:rowOff>73011</xdr:rowOff>
    </xdr:from>
    <xdr:ext cx="12580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1A5EA5BD-B294-4C83-91BF-37EDEADB9EB3}"/>
                </a:ext>
              </a:extLst>
            </xdr:cNvPr>
            <xdr:cNvSpPr txBox="1"/>
          </xdr:nvSpPr>
          <xdr:spPr>
            <a:xfrm>
              <a:off x="728316" y="3019411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𝐁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1A5EA5BD-B294-4C83-91BF-37EDEADB9EB3}"/>
                </a:ext>
              </a:extLst>
            </xdr:cNvPr>
            <xdr:cNvSpPr txBox="1"/>
          </xdr:nvSpPr>
          <xdr:spPr>
            <a:xfrm>
              <a:off x="728316" y="3019411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247993</xdr:colOff>
      <xdr:row>16</xdr:row>
      <xdr:rowOff>108288</xdr:rowOff>
    </xdr:from>
    <xdr:ext cx="12971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196628EE-AC64-43F2-B805-85AB1246ED92}"/>
                </a:ext>
              </a:extLst>
            </xdr:cNvPr>
            <xdr:cNvSpPr txBox="1"/>
          </xdr:nvSpPr>
          <xdr:spPr>
            <a:xfrm>
              <a:off x="4273893" y="3054688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196628EE-AC64-43F2-B805-85AB1246ED92}"/>
                </a:ext>
              </a:extLst>
            </xdr:cNvPr>
            <xdr:cNvSpPr txBox="1"/>
          </xdr:nvSpPr>
          <xdr:spPr>
            <a:xfrm>
              <a:off x="4273893" y="3054688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𝐍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15</xdr:col>
      <xdr:colOff>318531</xdr:colOff>
      <xdr:row>14</xdr:row>
      <xdr:rowOff>94401</xdr:rowOff>
    </xdr:from>
    <xdr:ext cx="272639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5955BB91-AD20-4E01-8CD3-679629B24B0E}"/>
                </a:ext>
              </a:extLst>
            </xdr:cNvPr>
            <xdr:cNvSpPr txBox="1"/>
          </xdr:nvSpPr>
          <xdr:spPr>
            <a:xfrm>
              <a:off x="7678181" y="2672501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𝐁</m:t>
                        </m:r>
                      </m:e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5955BB91-AD20-4E01-8CD3-679629B24B0E}"/>
                </a:ext>
              </a:extLst>
            </xdr:cNvPr>
            <xdr:cNvSpPr txBox="1"/>
          </xdr:nvSpPr>
          <xdr:spPr>
            <a:xfrm>
              <a:off x="7678181" y="2672501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𝐁^(</a:t>
              </a:r>
              <a:r>
                <a:rPr lang="es-ES" sz="1100" b="1" i="0">
                  <a:latin typeface="Cambria Math" panose="02040503050406030204" pitchFamily="18" charset="0"/>
                </a:rPr>
                <a:t>−𝟏)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2</xdr:col>
      <xdr:colOff>70555</xdr:colOff>
      <xdr:row>25</xdr:row>
      <xdr:rowOff>21985</xdr:rowOff>
    </xdr:from>
    <xdr:ext cx="385362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9FB55564-E89D-4AB7-B480-8314F45BDD53}"/>
                </a:ext>
              </a:extLst>
            </xdr:cNvPr>
            <xdr:cNvSpPr txBox="1"/>
          </xdr:nvSpPr>
          <xdr:spPr>
            <a:xfrm>
              <a:off x="1010355" y="4625735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ES" sz="1200" b="1" i="0">
                        <a:latin typeface="Cambria Math" panose="02040503050406030204" pitchFamily="18" charset="0"/>
                      </a:rPr>
                      <m:t>𝐍</m:t>
                    </m:r>
                    <m:r>
                      <a:rPr lang="es-CO" sz="12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00" b="1" i="0"/>
            </a:p>
          </xdr:txBody>
        </xdr:sp>
      </mc:Choice>
      <mc:Fallback xmlns="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9FB55564-E89D-4AB7-B480-8314F45BDD53}"/>
                </a:ext>
              </a:extLst>
            </xdr:cNvPr>
            <xdr:cNvSpPr txBox="1"/>
          </xdr:nvSpPr>
          <xdr:spPr>
            <a:xfrm>
              <a:off x="1010355" y="4625735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r>
                <a:rPr lang="es-ES" sz="1200" b="1" i="0">
                  <a:latin typeface="Cambria Math" panose="02040503050406030204" pitchFamily="18" charset="0"/>
                </a:rPr>
                <a:t> 𝐍</a:t>
              </a:r>
              <a:r>
                <a:rPr lang="es-CO" sz="1200" b="1" i="0">
                  <a:latin typeface="Cambria Math" panose="02040503050406030204" pitchFamily="18" charset="0"/>
                </a:rPr>
                <a:t> 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9</xdr:col>
      <xdr:colOff>214588</xdr:colOff>
      <xdr:row>25</xdr:row>
      <xdr:rowOff>17639</xdr:rowOff>
    </xdr:from>
    <xdr:ext cx="196208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C7538763-8EE7-4D97-846C-5DE749D80861}"/>
                </a:ext>
              </a:extLst>
            </xdr:cNvPr>
            <xdr:cNvSpPr txBox="1"/>
          </xdr:nvSpPr>
          <xdr:spPr>
            <a:xfrm>
              <a:off x="4716738" y="4621389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000" b="1" i="0"/>
            </a:p>
          </xdr:txBody>
        </xdr:sp>
      </mc:Choice>
      <mc:Fallback xmlns="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C7538763-8EE7-4D97-846C-5DE749D80861}"/>
                </a:ext>
              </a:extLst>
            </xdr:cNvPr>
            <xdr:cNvSpPr txBox="1"/>
          </xdr:nvSpPr>
          <xdr:spPr>
            <a:xfrm>
              <a:off x="4716738" y="4621389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16</xdr:col>
      <xdr:colOff>341174</xdr:colOff>
      <xdr:row>23</xdr:row>
      <xdr:rowOff>175924</xdr:rowOff>
    </xdr:from>
    <xdr:ext cx="1355819" cy="196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A650A9A4-42D4-49AE-A3A1-B1BF6007C061}"/>
                </a:ext>
              </a:extLst>
            </xdr:cNvPr>
            <xdr:cNvSpPr txBox="1"/>
          </xdr:nvSpPr>
          <xdr:spPr>
            <a:xfrm>
              <a:off x="8170724" y="4411374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=</m:t>
                    </m:r>
                    <m:sSubSup>
                      <m:sSub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0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050" i="0"/>
            </a:p>
          </xdr:txBody>
        </xdr:sp>
      </mc:Choice>
      <mc:Fallback xmlns="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A650A9A4-42D4-49AE-A3A1-B1BF6007C061}"/>
                </a:ext>
              </a:extLst>
            </xdr:cNvPr>
            <xdr:cNvSpPr txBox="1"/>
          </xdr:nvSpPr>
          <xdr:spPr>
            <a:xfrm>
              <a:off x="8170724" y="4411374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  =</a:t>
              </a:r>
              <a:r>
                <a:rPr lang="es-CO" sz="1200" b="1" i="0">
                  <a:latin typeface="Cambria Math" panose="02040503050406030204" pitchFamily="18" charset="0"/>
                </a:rPr>
                <a:t>𝐜</a:t>
              </a:r>
              <a:r>
                <a:rPr lang="es-CO" sz="1200" b="0" i="0">
                  <a:latin typeface="Cambria Math" panose="02040503050406030204" pitchFamily="18" charset="0"/>
                </a:rPr>
                <a:t>_𝑁^𝑇  −</a:t>
              </a:r>
              <a:r>
                <a:rPr lang="es-CO" sz="1200" b="1" i="0">
                  <a:latin typeface="Cambria Math" panose="02040503050406030204" pitchFamily="18" charset="0"/>
                </a:rPr>
                <a:t>𝐜_</a:t>
              </a:r>
              <a:r>
                <a:rPr lang="es-CO" sz="1200" b="0" i="0">
                  <a:latin typeface="Cambria Math" panose="02040503050406030204" pitchFamily="18" charset="0"/>
                </a:rPr>
                <a:t>𝐵^𝑇</a:t>
              </a:r>
              <a:r>
                <a:rPr lang="es-CO" sz="1200" b="1" i="0">
                  <a:latin typeface="Cambria Math" panose="02040503050406030204" pitchFamily="18" charset="0"/>
                </a:rPr>
                <a:t> 𝐁^(</a:t>
              </a:r>
              <a:r>
                <a:rPr lang="es-CO" sz="1200" b="0" i="0">
                  <a:latin typeface="Cambria Math" panose="02040503050406030204" pitchFamily="18" charset="0"/>
                </a:rPr>
                <a:t>−1</a:t>
              </a:r>
              <a:r>
                <a:rPr lang="es-CO" sz="1200" b="1" i="0">
                  <a:latin typeface="Cambria Math" panose="02040503050406030204" pitchFamily="18" charset="0"/>
                </a:rPr>
                <a:t>) 𝐍</a:t>
              </a:r>
              <a:endParaRPr lang="es-CO" sz="1050" i="0"/>
            </a:p>
          </xdr:txBody>
        </xdr:sp>
      </mc:Fallback>
    </mc:AlternateContent>
    <xdr:clientData/>
  </xdr:oneCellAnchor>
  <xdr:oneCellAnchor>
    <xdr:from>
      <xdr:col>1</xdr:col>
      <xdr:colOff>273403</xdr:colOff>
      <xdr:row>32</xdr:row>
      <xdr:rowOff>143167</xdr:rowOff>
    </xdr:from>
    <xdr:ext cx="179986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7B2C950B-691C-4007-87B7-468629E7F96B}"/>
                </a:ext>
              </a:extLst>
            </xdr:cNvPr>
            <xdr:cNvSpPr txBox="1"/>
          </xdr:nvSpPr>
          <xdr:spPr>
            <a:xfrm>
              <a:off x="743303" y="6035967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𝐚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7B2C950B-691C-4007-87B7-468629E7F96B}"/>
                </a:ext>
              </a:extLst>
            </xdr:cNvPr>
            <xdr:cNvSpPr txBox="1"/>
          </xdr:nvSpPr>
          <xdr:spPr>
            <a:xfrm>
              <a:off x="743303" y="6035967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𝐚_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4</xdr:col>
      <xdr:colOff>118730</xdr:colOff>
      <xdr:row>31</xdr:row>
      <xdr:rowOff>123928</xdr:rowOff>
    </xdr:from>
    <xdr:ext cx="2484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6C78862D-BC6E-4784-AC5E-B24C6F28C5AE}"/>
                </a:ext>
              </a:extLst>
            </xdr:cNvPr>
            <xdr:cNvSpPr txBox="1"/>
          </xdr:nvSpPr>
          <xdr:spPr>
            <a:xfrm>
              <a:off x="2239630" y="5832578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𝐝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p>
                    </m:sSup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6C78862D-BC6E-4784-AC5E-B24C6F28C5AE}"/>
                </a:ext>
              </a:extLst>
            </xdr:cNvPr>
            <xdr:cNvSpPr txBox="1"/>
          </xdr:nvSpPr>
          <xdr:spPr>
            <a:xfrm>
              <a:off x="2239630" y="5832578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 𝐝^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r>
                <a:rPr lang="es-ES" sz="1100" b="1" i="0">
                  <a:latin typeface="Cambria Math" panose="02040503050406030204" pitchFamily="18" charset="0"/>
                </a:rPr>
                <a:t>  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9</xdr:col>
      <xdr:colOff>57304</xdr:colOff>
      <xdr:row>30</xdr:row>
      <xdr:rowOff>132292</xdr:rowOff>
    </xdr:from>
    <xdr:ext cx="206147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579A07B9-E8A6-440A-BC79-149EC550C53D}"/>
                </a:ext>
              </a:extLst>
            </xdr:cNvPr>
            <xdr:cNvSpPr txBox="1"/>
          </xdr:nvSpPr>
          <xdr:spPr>
            <a:xfrm>
              <a:off x="4559454" y="5656792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579A07B9-E8A6-440A-BC79-149EC550C53D}"/>
                </a:ext>
              </a:extLst>
            </xdr:cNvPr>
            <xdr:cNvSpPr txBox="1"/>
          </xdr:nvSpPr>
          <xdr:spPr>
            <a:xfrm>
              <a:off x="4559454" y="5656792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9</xdr:col>
      <xdr:colOff>47227</xdr:colOff>
      <xdr:row>33</xdr:row>
      <xdr:rowOff>160202</xdr:rowOff>
    </xdr:from>
    <xdr:ext cx="214482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5A37917F-AD39-455B-9F8B-83544364A850}"/>
                </a:ext>
              </a:extLst>
            </xdr:cNvPr>
            <xdr:cNvSpPr txBox="1"/>
          </xdr:nvSpPr>
          <xdr:spPr>
            <a:xfrm>
              <a:off x="4549377" y="6237152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5A37917F-AD39-455B-9F8B-83544364A850}"/>
                </a:ext>
              </a:extLst>
            </xdr:cNvPr>
            <xdr:cNvSpPr txBox="1"/>
          </xdr:nvSpPr>
          <xdr:spPr>
            <a:xfrm>
              <a:off x="4549377" y="6237152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𝑁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14</xdr:col>
      <xdr:colOff>151189</xdr:colOff>
      <xdr:row>38</xdr:row>
      <xdr:rowOff>4296</xdr:rowOff>
    </xdr:from>
    <xdr:ext cx="199606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288D588B-EA56-4AA9-8EEC-1A712F211370}"/>
                </a:ext>
              </a:extLst>
            </xdr:cNvPr>
            <xdr:cNvSpPr txBox="1"/>
          </xdr:nvSpPr>
          <xdr:spPr>
            <a:xfrm>
              <a:off x="7034589" y="7001996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288D588B-EA56-4AA9-8EEC-1A712F211370}"/>
                </a:ext>
              </a:extLst>
            </xdr:cNvPr>
            <xdr:cNvSpPr txBox="1"/>
          </xdr:nvSpPr>
          <xdr:spPr>
            <a:xfrm>
              <a:off x="7034589" y="7001996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 𝛼 </a:t>
              </a:r>
              <a:endParaRPr lang="es-CO" sz="800" b="1" i="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B298-99EE-4057-BECA-208DC52717A9}">
  <dimension ref="A1:BD107"/>
  <sheetViews>
    <sheetView showGridLines="0" zoomScale="53" zoomScaleNormal="115" workbookViewId="0">
      <selection activeCell="N34" sqref="N34"/>
    </sheetView>
  </sheetViews>
  <sheetFormatPr baseColWidth="10" defaultColWidth="6.7265625" defaultRowHeight="14" x14ac:dyDescent="0.35"/>
  <cols>
    <col min="1" max="16384" width="6.7265625" style="3"/>
  </cols>
  <sheetData>
    <row r="1" spans="1:28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3" spans="1:28" x14ac:dyDescent="0.35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16</v>
      </c>
      <c r="K3" s="3" t="s">
        <v>17</v>
      </c>
      <c r="L3" s="3" t="s">
        <v>18</v>
      </c>
      <c r="M3" s="3" t="s">
        <v>20</v>
      </c>
    </row>
    <row r="4" spans="1:28" x14ac:dyDescent="0.35">
      <c r="C4" s="1">
        <v>7</v>
      </c>
      <c r="D4" s="1">
        <v>0</v>
      </c>
      <c r="E4" s="1">
        <v>15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O4" s="1">
        <v>105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</v>
      </c>
    </row>
    <row r="5" spans="1:28" x14ac:dyDescent="0.35">
      <c r="C5" s="1">
        <v>0</v>
      </c>
      <c r="D5" s="1">
        <v>2</v>
      </c>
      <c r="E5" s="1">
        <v>5</v>
      </c>
      <c r="F5" s="1">
        <v>3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O5" s="1">
        <v>765</v>
      </c>
    </row>
    <row r="6" spans="1:28" ht="14.65" customHeight="1" x14ac:dyDescent="0.35"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O6" s="1">
        <v>220</v>
      </c>
      <c r="R6" s="2"/>
      <c r="S6" s="2"/>
      <c r="T6" s="2"/>
    </row>
    <row r="7" spans="1:28" ht="14.65" customHeight="1" x14ac:dyDescent="0.35">
      <c r="C7" s="1">
        <v>-1</v>
      </c>
      <c r="D7" s="1">
        <v>0</v>
      </c>
      <c r="E7" s="1">
        <v>-2</v>
      </c>
      <c r="F7" s="1">
        <v>0</v>
      </c>
      <c r="G7" s="1">
        <v>-1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-1</v>
      </c>
      <c r="O7" s="1">
        <v>-120</v>
      </c>
      <c r="R7" s="2"/>
      <c r="S7" s="2"/>
      <c r="T7" s="2"/>
    </row>
    <row r="8" spans="1:28" x14ac:dyDescent="0.35">
      <c r="C8" s="1">
        <v>0</v>
      </c>
      <c r="D8" s="1">
        <v>0</v>
      </c>
      <c r="E8" s="1">
        <v>0</v>
      </c>
      <c r="F8" s="1">
        <v>3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O8" s="1">
        <v>225</v>
      </c>
    </row>
    <row r="10" spans="1:28" x14ac:dyDescent="0.35">
      <c r="A10" s="13" t="s">
        <v>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2" spans="1:28" x14ac:dyDescent="0.35">
      <c r="C12" s="1">
        <v>6</v>
      </c>
      <c r="D12" s="1">
        <v>7</v>
      </c>
      <c r="E12" s="1">
        <v>8</v>
      </c>
      <c r="F12" s="1">
        <v>11</v>
      </c>
      <c r="G12" s="1">
        <v>10</v>
      </c>
      <c r="J12" s="1">
        <v>1</v>
      </c>
      <c r="K12" s="1">
        <v>2</v>
      </c>
      <c r="L12" s="1">
        <v>3</v>
      </c>
      <c r="M12" s="1">
        <v>4</v>
      </c>
      <c r="N12" s="1">
        <v>5</v>
      </c>
      <c r="O12" s="1">
        <v>9</v>
      </c>
      <c r="X12" s="1" cm="1">
        <f t="array" ref="X12:X16">MMULT(_xlfn.ANCHORARRAY(R14),O4:O8)</f>
        <v>105</v>
      </c>
    </row>
    <row r="13" spans="1:28" x14ac:dyDescent="0.35">
      <c r="X13" s="1">
        <v>765</v>
      </c>
    </row>
    <row r="14" spans="1:28" x14ac:dyDescent="0.35">
      <c r="C14" s="4">
        <v>0</v>
      </c>
      <c r="D14" s="4">
        <v>0</v>
      </c>
      <c r="E14" s="4">
        <v>0</v>
      </c>
      <c r="F14" s="4">
        <v>1</v>
      </c>
      <c r="G14" s="4">
        <v>0</v>
      </c>
      <c r="J14" s="4">
        <f>0</f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R14" s="1" cm="1">
        <f t="array" ref="R14:V18">MINVERSE(C16:G20)</f>
        <v>1</v>
      </c>
      <c r="S14" s="1">
        <v>0</v>
      </c>
      <c r="T14" s="1">
        <v>0</v>
      </c>
      <c r="U14" s="1">
        <v>0</v>
      </c>
      <c r="V14" s="1">
        <v>0</v>
      </c>
      <c r="X14" s="1">
        <v>220</v>
      </c>
    </row>
    <row r="15" spans="1:28" x14ac:dyDescent="0.35">
      <c r="R15" s="1">
        <v>0</v>
      </c>
      <c r="S15" s="1">
        <v>1</v>
      </c>
      <c r="T15" s="1">
        <v>0</v>
      </c>
      <c r="U15" s="1">
        <v>0</v>
      </c>
      <c r="V15" s="1">
        <v>0</v>
      </c>
      <c r="X15" s="1">
        <v>120</v>
      </c>
    </row>
    <row r="16" spans="1:28" x14ac:dyDescent="0.35">
      <c r="C16" s="4" cm="1">
        <f t="array" ref="C16:E20">H4:J8</f>
        <v>1</v>
      </c>
      <c r="D16" s="4">
        <v>0</v>
      </c>
      <c r="E16" s="4">
        <v>0</v>
      </c>
      <c r="F16" s="4">
        <f>0</f>
        <v>0</v>
      </c>
      <c r="G16" s="4" cm="1">
        <f t="array" ref="G16:G20">L4:L8</f>
        <v>0</v>
      </c>
      <c r="H16" s="5">
        <v>1</v>
      </c>
      <c r="J16" s="4" cm="1">
        <f t="array" ref="J16:N20">C4:G8</f>
        <v>7</v>
      </c>
      <c r="K16" s="4">
        <v>0</v>
      </c>
      <c r="L16" s="4">
        <v>15</v>
      </c>
      <c r="M16" s="4">
        <v>0</v>
      </c>
      <c r="N16" s="4">
        <v>0</v>
      </c>
      <c r="O16" s="4" cm="1">
        <f t="array" ref="O16:O20">K4:K8</f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X16" s="1">
        <v>225</v>
      </c>
    </row>
    <row r="17" spans="2:24" x14ac:dyDescent="0.35">
      <c r="C17" s="4">
        <v>0</v>
      </c>
      <c r="D17" s="4">
        <v>1</v>
      </c>
      <c r="E17" s="4">
        <v>0</v>
      </c>
      <c r="F17" s="4">
        <v>0</v>
      </c>
      <c r="G17" s="4">
        <v>0</v>
      </c>
      <c r="H17" s="5">
        <v>2</v>
      </c>
      <c r="J17" s="4">
        <v>0</v>
      </c>
      <c r="K17" s="4">
        <v>2</v>
      </c>
      <c r="L17" s="4">
        <v>5</v>
      </c>
      <c r="M17" s="4">
        <v>3</v>
      </c>
      <c r="N17" s="4">
        <v>0</v>
      </c>
      <c r="O17" s="4">
        <v>0</v>
      </c>
      <c r="R17" s="1">
        <v>0</v>
      </c>
      <c r="S17" s="1">
        <v>0</v>
      </c>
      <c r="T17" s="1">
        <v>0</v>
      </c>
      <c r="U17" s="1">
        <v>-1</v>
      </c>
      <c r="V17" s="1">
        <v>0</v>
      </c>
    </row>
    <row r="18" spans="2:24" x14ac:dyDescent="0.35">
      <c r="C18" s="4">
        <v>0</v>
      </c>
      <c r="D18" s="4">
        <v>0</v>
      </c>
      <c r="E18" s="4">
        <v>1</v>
      </c>
      <c r="F18" s="4">
        <v>0</v>
      </c>
      <c r="G18" s="4">
        <v>0</v>
      </c>
      <c r="H18" s="5">
        <v>3</v>
      </c>
      <c r="J18" s="4">
        <v>1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</row>
    <row r="19" spans="2:24" x14ac:dyDescent="0.35">
      <c r="C19" s="4">
        <v>0</v>
      </c>
      <c r="D19" s="4">
        <v>0</v>
      </c>
      <c r="E19" s="4">
        <v>0</v>
      </c>
      <c r="F19" s="4">
        <v>-1</v>
      </c>
      <c r="G19" s="4">
        <v>0</v>
      </c>
      <c r="H19" s="5">
        <v>4</v>
      </c>
      <c r="J19" s="4">
        <v>-1</v>
      </c>
      <c r="K19" s="4">
        <v>0</v>
      </c>
      <c r="L19" s="4">
        <v>-2</v>
      </c>
      <c r="M19" s="4">
        <v>0</v>
      </c>
      <c r="N19" s="4">
        <v>-1</v>
      </c>
      <c r="O19" s="4">
        <v>1</v>
      </c>
      <c r="X19" s="1" cm="1">
        <f t="array" ref="X19">MMULT(C14:G14,_xlfn.ANCHORARRAY(X12))</f>
        <v>120</v>
      </c>
    </row>
    <row r="20" spans="2:24" x14ac:dyDescent="0.35">
      <c r="C20" s="4">
        <v>0</v>
      </c>
      <c r="D20" s="4">
        <v>0</v>
      </c>
      <c r="E20" s="4">
        <v>0</v>
      </c>
      <c r="F20" s="4">
        <v>0</v>
      </c>
      <c r="G20" s="4">
        <v>1</v>
      </c>
      <c r="H20" s="5">
        <v>5</v>
      </c>
      <c r="J20" s="4">
        <v>0</v>
      </c>
      <c r="K20" s="4">
        <v>0</v>
      </c>
      <c r="L20" s="4">
        <v>0</v>
      </c>
      <c r="M20" s="4">
        <v>3</v>
      </c>
      <c r="N20" s="4">
        <v>1</v>
      </c>
      <c r="O20" s="4">
        <v>0</v>
      </c>
    </row>
    <row r="22" spans="2:24" x14ac:dyDescent="0.35">
      <c r="B22" s="14" t="s">
        <v>9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4" spans="2:24" x14ac:dyDescent="0.35">
      <c r="D24" s="1" cm="1">
        <f t="array" ref="D24:H24">MMULT(C14:G14,_xlfn.ANCHORARRAY(R14))</f>
        <v>0</v>
      </c>
      <c r="E24" s="1">
        <v>0</v>
      </c>
      <c r="F24" s="1">
        <v>0</v>
      </c>
      <c r="G24" s="1">
        <v>-1</v>
      </c>
      <c r="H24" s="1">
        <v>0</v>
      </c>
    </row>
    <row r="26" spans="2:24" x14ac:dyDescent="0.35">
      <c r="D26" s="1" cm="1">
        <f t="array" ref="D26:I26">MMULT(_xlfn.ANCHORARRAY(D24),J16:O20)</f>
        <v>1</v>
      </c>
      <c r="E26" s="1">
        <v>0</v>
      </c>
      <c r="F26" s="1">
        <v>2</v>
      </c>
      <c r="G26" s="1">
        <v>0</v>
      </c>
      <c r="H26" s="1">
        <v>1</v>
      </c>
      <c r="I26" s="1">
        <v>-1</v>
      </c>
      <c r="K26" s="1" cm="1">
        <f t="array" ref="K26:P26">J14:O14-D26:I26</f>
        <v>-1</v>
      </c>
      <c r="L26" s="1">
        <v>0</v>
      </c>
      <c r="M26" s="1">
        <v>-2</v>
      </c>
      <c r="N26" s="1">
        <v>0</v>
      </c>
      <c r="O26" s="1">
        <v>-1</v>
      </c>
      <c r="P26" s="1">
        <v>1</v>
      </c>
    </row>
    <row r="27" spans="2:24" x14ac:dyDescent="0.35">
      <c r="K27" s="3">
        <v>1</v>
      </c>
      <c r="L27" s="3">
        <v>2</v>
      </c>
      <c r="M27" s="3">
        <v>3</v>
      </c>
      <c r="N27" s="3">
        <v>4</v>
      </c>
      <c r="O27" s="3">
        <v>5</v>
      </c>
      <c r="P27" s="3">
        <v>9</v>
      </c>
    </row>
    <row r="28" spans="2:24" x14ac:dyDescent="0.35">
      <c r="B28" s="14" t="s">
        <v>10</v>
      </c>
      <c r="C28" s="14"/>
      <c r="D28" s="14"/>
      <c r="E28" s="14"/>
      <c r="F28" s="14"/>
      <c r="G28" s="14"/>
      <c r="H28" s="14"/>
      <c r="I28" s="6"/>
      <c r="J28" s="14" t="s">
        <v>11</v>
      </c>
      <c r="K28" s="14"/>
      <c r="L28" s="14"/>
      <c r="M28" s="14"/>
      <c r="N28" s="14"/>
      <c r="O28" s="14"/>
      <c r="P28" s="14"/>
      <c r="Q28" s="14"/>
      <c r="R28" s="14"/>
      <c r="S28" s="14"/>
    </row>
    <row r="30" spans="2:24" x14ac:dyDescent="0.35">
      <c r="B30" s="3" t="s">
        <v>12</v>
      </c>
      <c r="C30" s="7" t="s">
        <v>19</v>
      </c>
      <c r="F30" s="1" cm="1">
        <f t="array" ref="F30:F34">MMULT(-_xlfn.ANCHORARRAY(R14),_xlfn.ANCHORARRAY(C32))</f>
        <v>-15</v>
      </c>
      <c r="K30" s="1" cm="1">
        <f t="array" ref="K30:K34">_xlfn.ANCHORARRAY(X12)</f>
        <v>105</v>
      </c>
      <c r="O30" s="4" cm="1">
        <f t="array" ref="O30:O40">IF(F30:F40&lt;0,-K30:K40/F30:F40,"")</f>
        <v>7</v>
      </c>
      <c r="P30" s="3">
        <v>6</v>
      </c>
      <c r="S30" s="1" cm="1">
        <f t="array" ref="S30:S40">K30:K40+(P39*F30:F40)</f>
        <v>0</v>
      </c>
    </row>
    <row r="31" spans="2:24" x14ac:dyDescent="0.35">
      <c r="F31" s="1">
        <v>-5</v>
      </c>
      <c r="K31" s="1">
        <v>765</v>
      </c>
      <c r="O31" s="4">
        <v>153</v>
      </c>
      <c r="P31" s="3">
        <v>7</v>
      </c>
      <c r="S31" s="1">
        <v>730</v>
      </c>
    </row>
    <row r="32" spans="2:24" x14ac:dyDescent="0.35">
      <c r="C32" s="1" cm="1">
        <f t="array" ref="C32:C36">E4:E8</f>
        <v>15</v>
      </c>
      <c r="F32" s="1">
        <v>0</v>
      </c>
      <c r="K32" s="1">
        <v>220</v>
      </c>
      <c r="O32" s="4" t="str">
        <v/>
      </c>
      <c r="P32" s="3">
        <v>8</v>
      </c>
      <c r="S32" s="1">
        <v>220</v>
      </c>
    </row>
    <row r="33" spans="1:26" x14ac:dyDescent="0.35">
      <c r="C33" s="1">
        <v>5</v>
      </c>
      <c r="F33" s="1">
        <v>-2</v>
      </c>
      <c r="K33" s="1">
        <v>120</v>
      </c>
      <c r="O33" s="4">
        <v>60</v>
      </c>
      <c r="P33" s="3">
        <v>11</v>
      </c>
      <c r="S33" s="1">
        <v>106</v>
      </c>
    </row>
    <row r="34" spans="1:26" x14ac:dyDescent="0.35">
      <c r="C34" s="1">
        <v>0</v>
      </c>
      <c r="F34" s="1">
        <v>0</v>
      </c>
      <c r="K34" s="1">
        <v>225</v>
      </c>
      <c r="O34" s="4" t="str">
        <v/>
      </c>
      <c r="P34" s="3">
        <v>10</v>
      </c>
      <c r="S34" s="1">
        <v>225</v>
      </c>
    </row>
    <row r="35" spans="1:26" x14ac:dyDescent="0.35">
      <c r="C35" s="1">
        <v>-2</v>
      </c>
      <c r="E35" s="3">
        <v>1</v>
      </c>
      <c r="F35" s="8">
        <v>0</v>
      </c>
      <c r="K35" s="8">
        <v>0</v>
      </c>
      <c r="L35" s="3">
        <v>1</v>
      </c>
      <c r="O35" s="3" t="str">
        <v/>
      </c>
      <c r="S35" s="8">
        <v>0</v>
      </c>
    </row>
    <row r="36" spans="1:26" x14ac:dyDescent="0.35">
      <c r="C36" s="1">
        <v>0</v>
      </c>
      <c r="E36" s="3">
        <v>2</v>
      </c>
      <c r="F36" s="8">
        <v>0</v>
      </c>
      <c r="K36" s="8">
        <v>0</v>
      </c>
      <c r="L36" s="3">
        <v>2</v>
      </c>
      <c r="O36" s="3" t="str">
        <v/>
      </c>
      <c r="S36" s="8">
        <v>0</v>
      </c>
    </row>
    <row r="37" spans="1:26" x14ac:dyDescent="0.35">
      <c r="E37" s="3">
        <v>3</v>
      </c>
      <c r="F37" s="8">
        <v>1</v>
      </c>
      <c r="K37" s="8">
        <v>0</v>
      </c>
      <c r="L37" s="3">
        <v>3</v>
      </c>
      <c r="O37" s="3" t="str">
        <v/>
      </c>
      <c r="S37" s="8">
        <v>7</v>
      </c>
    </row>
    <row r="38" spans="1:26" x14ac:dyDescent="0.35">
      <c r="E38" s="3">
        <v>4</v>
      </c>
      <c r="F38" s="8">
        <v>0</v>
      </c>
      <c r="K38" s="8">
        <v>0</v>
      </c>
      <c r="L38" s="3">
        <v>4</v>
      </c>
      <c r="O38" s="3" t="str">
        <v/>
      </c>
      <c r="S38" s="8">
        <v>0</v>
      </c>
    </row>
    <row r="39" spans="1:26" x14ac:dyDescent="0.35">
      <c r="E39" s="3">
        <v>5</v>
      </c>
      <c r="F39" s="8">
        <v>0</v>
      </c>
      <c r="K39" s="8">
        <v>0</v>
      </c>
      <c r="L39" s="3">
        <v>5</v>
      </c>
      <c r="O39" s="4" t="str">
        <v/>
      </c>
      <c r="P39" s="7">
        <f>MIN(O30:O34)</f>
        <v>7</v>
      </c>
      <c r="S39" s="8">
        <v>0</v>
      </c>
      <c r="U39" s="12" t="s">
        <v>13</v>
      </c>
      <c r="V39" s="12"/>
      <c r="W39" s="7" t="s">
        <v>19</v>
      </c>
      <c r="X39" s="12" t="s">
        <v>14</v>
      </c>
      <c r="Y39" s="12"/>
      <c r="Z39" s="7" t="s">
        <v>15</v>
      </c>
    </row>
    <row r="40" spans="1:26" x14ac:dyDescent="0.35">
      <c r="E40" s="3">
        <v>9</v>
      </c>
      <c r="F40" s="8">
        <v>0</v>
      </c>
      <c r="K40" s="8">
        <v>0</v>
      </c>
      <c r="L40" s="3">
        <v>9</v>
      </c>
      <c r="O40" s="3" t="str">
        <v/>
      </c>
      <c r="S40" s="8">
        <v>0</v>
      </c>
    </row>
    <row r="42" spans="1:26" x14ac:dyDescent="0.35">
      <c r="A42" s="13" t="s">
        <v>21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5" spans="1:26" x14ac:dyDescent="0.35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7" spans="1:26" x14ac:dyDescent="0.35">
      <c r="C47" s="1">
        <v>3</v>
      </c>
      <c r="D47" s="1">
        <v>7</v>
      </c>
      <c r="E47" s="1">
        <v>8</v>
      </c>
      <c r="F47" s="1">
        <v>11</v>
      </c>
      <c r="G47" s="1">
        <v>10</v>
      </c>
      <c r="J47" s="1">
        <v>1</v>
      </c>
      <c r="K47" s="1">
        <v>2</v>
      </c>
      <c r="L47" s="1">
        <v>6</v>
      </c>
      <c r="M47" s="1">
        <v>4</v>
      </c>
      <c r="N47" s="1">
        <v>5</v>
      </c>
      <c r="O47" s="1">
        <v>9</v>
      </c>
      <c r="X47" s="1" cm="1">
        <f t="array" ref="X47:X51">MMULT(_xlfn.ANCHORARRAY(R49),O4:O8)</f>
        <v>7</v>
      </c>
    </row>
    <row r="48" spans="1:26" x14ac:dyDescent="0.35">
      <c r="X48" s="1">
        <v>730</v>
      </c>
    </row>
    <row r="49" spans="2:24" x14ac:dyDescent="0.35">
      <c r="C49" s="4">
        <v>0</v>
      </c>
      <c r="D49" s="4">
        <v>0</v>
      </c>
      <c r="E49" s="4">
        <v>0</v>
      </c>
      <c r="F49" s="4">
        <v>1</v>
      </c>
      <c r="G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R49" s="1" cm="1">
        <f t="array" ref="R49:V53">MINVERSE(C51:G55)</f>
        <v>6.6666666666666666E-2</v>
      </c>
      <c r="S49" s="1">
        <v>0</v>
      </c>
      <c r="T49" s="1">
        <v>0</v>
      </c>
      <c r="U49" s="1">
        <v>0</v>
      </c>
      <c r="V49" s="1">
        <v>0</v>
      </c>
      <c r="X49" s="1">
        <v>220</v>
      </c>
    </row>
    <row r="50" spans="2:24" x14ac:dyDescent="0.35">
      <c r="R50" s="1">
        <v>-0.33333333333333331</v>
      </c>
      <c r="S50" s="1">
        <v>1</v>
      </c>
      <c r="T50" s="1">
        <v>0</v>
      </c>
      <c r="U50" s="1">
        <v>0</v>
      </c>
      <c r="V50" s="1">
        <v>0</v>
      </c>
      <c r="X50" s="1">
        <v>106</v>
      </c>
    </row>
    <row r="51" spans="2:24" x14ac:dyDescent="0.35">
      <c r="C51" s="4" cm="1">
        <f t="array" ref="C51:C55">E4:E8</f>
        <v>15</v>
      </c>
      <c r="D51" s="4" cm="1">
        <f t="array" ref="D51:G55">D16:G20</f>
        <v>0</v>
      </c>
      <c r="E51" s="4">
        <v>0</v>
      </c>
      <c r="F51" s="4">
        <v>0</v>
      </c>
      <c r="G51" s="4">
        <v>0</v>
      </c>
      <c r="H51" s="5"/>
      <c r="J51" s="4" cm="1">
        <f t="array" ref="J51:K55">J16:K20</f>
        <v>7</v>
      </c>
      <c r="K51" s="4">
        <v>0</v>
      </c>
      <c r="L51" s="4" cm="1">
        <f t="array" ref="L51:L55">C16:C20</f>
        <v>1</v>
      </c>
      <c r="M51" s="4" cm="1">
        <f t="array" ref="M51:N55">M16:N20</f>
        <v>0</v>
      </c>
      <c r="N51" s="4">
        <v>0</v>
      </c>
      <c r="O51" s="4" cm="1">
        <f t="array" ref="O51:O55">_xlfn.ANCHORARRAY(O16)</f>
        <v>0</v>
      </c>
      <c r="R51" s="1">
        <v>0</v>
      </c>
      <c r="S51" s="1">
        <v>0</v>
      </c>
      <c r="T51" s="1">
        <v>1</v>
      </c>
      <c r="U51" s="1">
        <v>0</v>
      </c>
      <c r="V51" s="1">
        <v>0</v>
      </c>
      <c r="X51" s="1">
        <v>225</v>
      </c>
    </row>
    <row r="52" spans="2:24" x14ac:dyDescent="0.35">
      <c r="C52" s="4">
        <v>5</v>
      </c>
      <c r="D52" s="4">
        <v>1</v>
      </c>
      <c r="E52" s="4">
        <v>0</v>
      </c>
      <c r="F52" s="4">
        <v>0</v>
      </c>
      <c r="G52" s="4">
        <v>0</v>
      </c>
      <c r="H52" s="5"/>
      <c r="J52" s="4">
        <v>0</v>
      </c>
      <c r="K52" s="4">
        <v>2</v>
      </c>
      <c r="L52" s="4">
        <v>0</v>
      </c>
      <c r="M52" s="4">
        <v>3</v>
      </c>
      <c r="N52" s="4">
        <v>0</v>
      </c>
      <c r="O52" s="4">
        <v>0</v>
      </c>
      <c r="R52" s="1">
        <v>-0.13333333333333333</v>
      </c>
      <c r="S52" s="1">
        <v>0</v>
      </c>
      <c r="T52" s="1">
        <v>0</v>
      </c>
      <c r="U52" s="1">
        <v>-1</v>
      </c>
      <c r="V52" s="1">
        <v>0</v>
      </c>
    </row>
    <row r="53" spans="2:24" x14ac:dyDescent="0.35">
      <c r="C53" s="4">
        <v>0</v>
      </c>
      <c r="D53" s="4">
        <v>0</v>
      </c>
      <c r="E53" s="4">
        <v>1</v>
      </c>
      <c r="F53" s="4">
        <v>0</v>
      </c>
      <c r="G53" s="4">
        <v>0</v>
      </c>
      <c r="H53" s="5"/>
      <c r="J53" s="4">
        <v>1</v>
      </c>
      <c r="K53" s="4">
        <v>1</v>
      </c>
      <c r="L53" s="4">
        <v>0</v>
      </c>
      <c r="M53" s="4">
        <v>0</v>
      </c>
      <c r="N53" s="4">
        <v>0</v>
      </c>
      <c r="O53" s="4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</row>
    <row r="54" spans="2:24" x14ac:dyDescent="0.35">
      <c r="C54" s="4">
        <v>-2</v>
      </c>
      <c r="D54" s="4">
        <v>0</v>
      </c>
      <c r="E54" s="4">
        <v>0</v>
      </c>
      <c r="F54" s="4">
        <v>-1</v>
      </c>
      <c r="G54" s="4">
        <v>0</v>
      </c>
      <c r="H54" s="5"/>
      <c r="J54" s="4">
        <v>-1</v>
      </c>
      <c r="K54" s="4">
        <v>0</v>
      </c>
      <c r="L54" s="4">
        <v>0</v>
      </c>
      <c r="M54" s="4">
        <v>0</v>
      </c>
      <c r="N54" s="4">
        <v>-1</v>
      </c>
      <c r="O54" s="4">
        <v>1</v>
      </c>
      <c r="R54" s="9"/>
      <c r="S54" s="9"/>
      <c r="T54" s="9"/>
      <c r="U54" s="9"/>
      <c r="V54" s="9"/>
      <c r="X54" s="1" cm="1">
        <f t="array" ref="X54">MMULT(C49:G49,_xlfn.ANCHORARRAY(X47))</f>
        <v>106</v>
      </c>
    </row>
    <row r="55" spans="2:24" x14ac:dyDescent="0.35">
      <c r="C55" s="4">
        <v>0</v>
      </c>
      <c r="D55" s="4">
        <v>0</v>
      </c>
      <c r="E55" s="4">
        <v>0</v>
      </c>
      <c r="F55" s="4">
        <v>0</v>
      </c>
      <c r="G55" s="4">
        <v>1</v>
      </c>
      <c r="H55" s="5"/>
      <c r="J55" s="4">
        <v>0</v>
      </c>
      <c r="K55" s="4">
        <v>0</v>
      </c>
      <c r="L55" s="4">
        <v>0</v>
      </c>
      <c r="M55" s="4">
        <v>3</v>
      </c>
      <c r="N55" s="4">
        <v>1</v>
      </c>
      <c r="O55" s="4">
        <v>0</v>
      </c>
    </row>
    <row r="57" spans="2:24" x14ac:dyDescent="0.35">
      <c r="B57" s="14" t="s">
        <v>9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9" spans="2:24" x14ac:dyDescent="0.35">
      <c r="D59" s="1" cm="1">
        <f t="array" ref="D59:H59">MMULT(C49:G49,_xlfn.ANCHORARRAY(R49))</f>
        <v>-0.13333333333333333</v>
      </c>
      <c r="E59" s="1">
        <v>0</v>
      </c>
      <c r="F59" s="1">
        <v>0</v>
      </c>
      <c r="G59" s="1">
        <v>-1</v>
      </c>
      <c r="H59" s="1">
        <v>0</v>
      </c>
    </row>
    <row r="61" spans="2:24" x14ac:dyDescent="0.35">
      <c r="D61" s="1" cm="1">
        <f t="array" ref="D61:I61">MMULT(_xlfn.ANCHORARRAY(D59),J51:O55)</f>
        <v>6.6666666666666652E-2</v>
      </c>
      <c r="E61" s="1">
        <v>0</v>
      </c>
      <c r="F61" s="1">
        <v>-0.13333333333333333</v>
      </c>
      <c r="G61" s="1">
        <v>0</v>
      </c>
      <c r="H61" s="1">
        <v>1</v>
      </c>
      <c r="I61" s="1">
        <v>-1</v>
      </c>
      <c r="K61" s="1" cm="1">
        <f t="array" ref="K61:P61">J49:O49-_xlfn.ANCHORARRAY(D61)</f>
        <v>-6.6666666666666652E-2</v>
      </c>
      <c r="L61" s="1">
        <v>0</v>
      </c>
      <c r="M61" s="1">
        <v>0.13333333333333333</v>
      </c>
      <c r="N61" s="1">
        <v>0</v>
      </c>
      <c r="O61" s="1">
        <v>-1</v>
      </c>
      <c r="P61" s="1">
        <v>1</v>
      </c>
    </row>
    <row r="62" spans="2:24" x14ac:dyDescent="0.35">
      <c r="K62" s="3" cm="1">
        <f t="array" ref="K62:P62">J47:O47</f>
        <v>1</v>
      </c>
      <c r="L62" s="3">
        <v>2</v>
      </c>
      <c r="M62" s="3">
        <v>6</v>
      </c>
      <c r="N62" s="3">
        <v>4</v>
      </c>
      <c r="O62" s="3">
        <v>5</v>
      </c>
      <c r="P62" s="3">
        <v>9</v>
      </c>
    </row>
    <row r="63" spans="2:24" x14ac:dyDescent="0.35">
      <c r="B63" s="14" t="s">
        <v>10</v>
      </c>
      <c r="C63" s="14"/>
      <c r="D63" s="14"/>
      <c r="E63" s="14"/>
      <c r="F63" s="14"/>
      <c r="G63" s="14"/>
      <c r="H63" s="14"/>
      <c r="I63" s="6"/>
      <c r="J63" s="14" t="s">
        <v>11</v>
      </c>
      <c r="K63" s="14"/>
      <c r="L63" s="14"/>
      <c r="M63" s="14"/>
      <c r="N63" s="14"/>
      <c r="O63" s="14"/>
      <c r="P63" s="14"/>
      <c r="Q63" s="14"/>
      <c r="R63" s="14"/>
      <c r="S63" s="14"/>
    </row>
    <row r="65" spans="1:26" x14ac:dyDescent="0.35">
      <c r="B65" s="3" t="s">
        <v>12</v>
      </c>
      <c r="C65" s="7" t="s">
        <v>23</v>
      </c>
      <c r="F65" s="1" cm="1">
        <f t="array" ref="F65:F69">MMULT(-_xlfn.ANCHORARRAY(R49),_xlfn.ANCHORARRAY(C67))</f>
        <v>0</v>
      </c>
      <c r="K65" s="1" cm="1">
        <f t="array" ref="K65:K69">_xlfn.ANCHORARRAY(X47)</f>
        <v>7</v>
      </c>
      <c r="L65" s="3" cm="1">
        <f t="array" ref="L65:L69">TRANSPOSE(C47:G47)</f>
        <v>3</v>
      </c>
      <c r="O65" s="4" t="str" cm="1">
        <f t="array" ref="O65:O75">IF(F65:F75&lt;0,-K65:K75/F65:F75,"")</f>
        <v/>
      </c>
      <c r="P65" s="3" cm="1">
        <f t="array" ref="P65:P69">TRANSPOSE(C47:G47)</f>
        <v>3</v>
      </c>
      <c r="S65" s="1" cm="1">
        <f t="array" ref="S65:S75">+K65:K75+P74*F65:F75</f>
        <v>7</v>
      </c>
    </row>
    <row r="66" spans="1:26" x14ac:dyDescent="0.35">
      <c r="F66" s="1">
        <v>0</v>
      </c>
      <c r="K66" s="1">
        <v>730</v>
      </c>
      <c r="L66" s="3">
        <v>7</v>
      </c>
      <c r="O66" s="4" t="str">
        <v/>
      </c>
      <c r="P66" s="3">
        <v>7</v>
      </c>
      <c r="S66" s="1">
        <v>730</v>
      </c>
    </row>
    <row r="67" spans="1:26" x14ac:dyDescent="0.35">
      <c r="C67" s="1" cm="1">
        <f t="array" ref="C67:C71">N51:N55</f>
        <v>0</v>
      </c>
      <c r="F67" s="1">
        <v>0</v>
      </c>
      <c r="K67" s="1">
        <v>220</v>
      </c>
      <c r="L67" s="3">
        <v>8</v>
      </c>
      <c r="O67" s="4" t="str">
        <v/>
      </c>
      <c r="P67" s="3">
        <v>8</v>
      </c>
      <c r="S67" s="1">
        <v>220</v>
      </c>
    </row>
    <row r="68" spans="1:26" x14ac:dyDescent="0.35">
      <c r="C68" s="1">
        <v>0</v>
      </c>
      <c r="F68" s="1">
        <v>-1</v>
      </c>
      <c r="K68" s="1">
        <v>106</v>
      </c>
      <c r="L68" s="3">
        <v>11</v>
      </c>
      <c r="O68" s="4">
        <v>106</v>
      </c>
      <c r="P68" s="3">
        <v>11</v>
      </c>
      <c r="S68" s="1">
        <v>0</v>
      </c>
    </row>
    <row r="69" spans="1:26" x14ac:dyDescent="0.35">
      <c r="C69" s="1">
        <v>0</v>
      </c>
      <c r="F69" s="1">
        <v>-1</v>
      </c>
      <c r="K69" s="1">
        <v>225</v>
      </c>
      <c r="L69" s="3">
        <v>10</v>
      </c>
      <c r="O69" s="4">
        <v>225</v>
      </c>
      <c r="P69" s="3">
        <v>10</v>
      </c>
      <c r="S69" s="1">
        <v>119</v>
      </c>
    </row>
    <row r="70" spans="1:26" x14ac:dyDescent="0.35">
      <c r="C70" s="1">
        <v>-1</v>
      </c>
      <c r="E70" s="3">
        <v>1</v>
      </c>
      <c r="F70" s="8">
        <v>0</v>
      </c>
      <c r="K70" s="8">
        <v>0</v>
      </c>
      <c r="L70" s="3" cm="1">
        <f t="array" ref="L70:L75">TRANSPOSE(J47:O47)</f>
        <v>1</v>
      </c>
      <c r="O70" s="3" t="str">
        <v/>
      </c>
      <c r="S70" s="8">
        <v>0</v>
      </c>
    </row>
    <row r="71" spans="1:26" x14ac:dyDescent="0.35">
      <c r="C71" s="1">
        <v>1</v>
      </c>
      <c r="E71" s="3">
        <v>2</v>
      </c>
      <c r="F71" s="8">
        <v>0</v>
      </c>
      <c r="K71" s="8">
        <v>0</v>
      </c>
      <c r="L71" s="3">
        <v>2</v>
      </c>
      <c r="O71" s="3" t="str">
        <v/>
      </c>
      <c r="S71" s="8">
        <v>0</v>
      </c>
    </row>
    <row r="72" spans="1:26" x14ac:dyDescent="0.35">
      <c r="E72" s="3">
        <v>3</v>
      </c>
      <c r="F72" s="8">
        <v>0</v>
      </c>
      <c r="K72" s="8">
        <v>0</v>
      </c>
      <c r="L72" s="3">
        <v>6</v>
      </c>
      <c r="O72" s="3" t="str">
        <v/>
      </c>
      <c r="S72" s="8">
        <v>0</v>
      </c>
    </row>
    <row r="73" spans="1:26" x14ac:dyDescent="0.35">
      <c r="E73" s="3">
        <v>4</v>
      </c>
      <c r="F73" s="8">
        <v>0</v>
      </c>
      <c r="K73" s="8">
        <v>0</v>
      </c>
      <c r="L73" s="3">
        <v>4</v>
      </c>
      <c r="O73" s="3" t="str">
        <v/>
      </c>
      <c r="S73" s="8">
        <v>0</v>
      </c>
    </row>
    <row r="74" spans="1:26" x14ac:dyDescent="0.35">
      <c r="E74" s="3">
        <v>5</v>
      </c>
      <c r="F74" s="8">
        <v>1</v>
      </c>
      <c r="K74" s="8">
        <v>0</v>
      </c>
      <c r="L74" s="3">
        <v>5</v>
      </c>
      <c r="O74" s="4" t="str">
        <v/>
      </c>
      <c r="P74" s="7">
        <v>106</v>
      </c>
      <c r="S74" s="8">
        <v>106</v>
      </c>
      <c r="U74" s="12" t="s">
        <v>13</v>
      </c>
      <c r="V74" s="12"/>
      <c r="W74" s="7" t="s">
        <v>23</v>
      </c>
      <c r="X74" s="12" t="s">
        <v>14</v>
      </c>
      <c r="Y74" s="12"/>
      <c r="Z74" s="7" t="s">
        <v>24</v>
      </c>
    </row>
    <row r="75" spans="1:26" x14ac:dyDescent="0.35">
      <c r="E75" s="3">
        <v>9</v>
      </c>
      <c r="F75" s="8">
        <v>0</v>
      </c>
      <c r="K75" s="8">
        <v>0</v>
      </c>
      <c r="L75" s="3">
        <v>9</v>
      </c>
      <c r="O75" s="3" t="str">
        <v/>
      </c>
      <c r="S75" s="8">
        <v>0</v>
      </c>
    </row>
    <row r="77" spans="1:26" x14ac:dyDescent="0.35">
      <c r="A77" s="13" t="s">
        <v>22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</row>
    <row r="79" spans="1:26" x14ac:dyDescent="0.35">
      <c r="B79" s="1">
        <v>3</v>
      </c>
      <c r="C79" s="1">
        <v>7</v>
      </c>
      <c r="D79" s="1">
        <v>8</v>
      </c>
      <c r="E79" s="1">
        <v>5</v>
      </c>
      <c r="F79" s="1">
        <v>10</v>
      </c>
      <c r="I79" s="1">
        <v>1</v>
      </c>
      <c r="J79" s="1">
        <v>2</v>
      </c>
      <c r="K79" s="1">
        <v>6</v>
      </c>
      <c r="L79" s="1">
        <v>4</v>
      </c>
      <c r="M79" s="1">
        <v>11</v>
      </c>
      <c r="N79" s="1">
        <v>9</v>
      </c>
      <c r="W79" s="1" cm="1">
        <f t="array" ref="W79:W83">MMULT(_xlfn.ANCHORARRAY(Q81),O4:O8)</f>
        <v>7</v>
      </c>
    </row>
    <row r="80" spans="1:26" x14ac:dyDescent="0.35">
      <c r="W80" s="1">
        <v>730</v>
      </c>
    </row>
    <row r="81" spans="1:56" x14ac:dyDescent="0.35">
      <c r="B81" s="4">
        <v>0</v>
      </c>
      <c r="C81" s="4">
        <v>0</v>
      </c>
      <c r="D81" s="4">
        <v>0</v>
      </c>
      <c r="E81" s="4">
        <v>0</v>
      </c>
      <c r="F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1</v>
      </c>
      <c r="N81" s="4">
        <v>0</v>
      </c>
      <c r="Q81" s="1" cm="1">
        <f t="array" ref="Q81:U85">MINVERSE(B83:F87)</f>
        <v>6.6666666666666666E-2</v>
      </c>
      <c r="R81" s="1">
        <v>0</v>
      </c>
      <c r="S81" s="1">
        <v>0</v>
      </c>
      <c r="T81" s="1">
        <v>0</v>
      </c>
      <c r="U81" s="1">
        <v>0</v>
      </c>
      <c r="W81" s="1">
        <v>220</v>
      </c>
    </row>
    <row r="82" spans="1:56" x14ac:dyDescent="0.35">
      <c r="Q82" s="1">
        <v>-0.33333333333333331</v>
      </c>
      <c r="R82" s="1">
        <v>1</v>
      </c>
      <c r="S82" s="1">
        <v>0</v>
      </c>
      <c r="T82" s="1">
        <v>0</v>
      </c>
      <c r="U82" s="1">
        <v>0</v>
      </c>
      <c r="W82" s="1">
        <v>106</v>
      </c>
    </row>
    <row r="83" spans="1:56" x14ac:dyDescent="0.35">
      <c r="B83" s="4" cm="1">
        <f t="array" ref="B83:B87">_xlfn.ANCHORARRAY(C51)</f>
        <v>15</v>
      </c>
      <c r="C83" s="4" cm="1">
        <f t="array" ref="C83:C87">D51:D55</f>
        <v>0</v>
      </c>
      <c r="D83" s="4" cm="1">
        <f t="array" ref="D83:D87">E51:E55</f>
        <v>0</v>
      </c>
      <c r="E83" s="4" cm="1">
        <f t="array" ref="E83:E87">N51:N55</f>
        <v>0</v>
      </c>
      <c r="F83" s="4" cm="1">
        <f t="array" ref="F83:F87">G51:G55</f>
        <v>0</v>
      </c>
      <c r="G83" s="5"/>
      <c r="I83" s="4" cm="1">
        <f t="array" ref="I83:L87">J51:M55</f>
        <v>7</v>
      </c>
      <c r="J83" s="4">
        <v>0</v>
      </c>
      <c r="K83" s="4">
        <v>1</v>
      </c>
      <c r="L83" s="4">
        <v>0</v>
      </c>
      <c r="M83" s="4" cm="1">
        <f t="array" ref="M83:M87">F51:F55</f>
        <v>0</v>
      </c>
      <c r="N83" s="4" cm="1">
        <f t="array" ref="N83:N87">_xlfn.ANCHORARRAY(O51)</f>
        <v>0</v>
      </c>
      <c r="Q83" s="1">
        <v>0</v>
      </c>
      <c r="R83" s="1">
        <v>0</v>
      </c>
      <c r="S83" s="1">
        <v>1</v>
      </c>
      <c r="T83" s="1">
        <v>0</v>
      </c>
      <c r="U83" s="1">
        <v>0</v>
      </c>
      <c r="W83" s="1">
        <v>119</v>
      </c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</row>
    <row r="84" spans="1:56" x14ac:dyDescent="0.35">
      <c r="B84" s="4">
        <v>5</v>
      </c>
      <c r="C84" s="4">
        <v>1</v>
      </c>
      <c r="D84" s="4">
        <v>0</v>
      </c>
      <c r="E84" s="4">
        <v>0</v>
      </c>
      <c r="F84" s="4">
        <v>0</v>
      </c>
      <c r="G84" s="5"/>
      <c r="I84" s="4">
        <v>0</v>
      </c>
      <c r="J84" s="4">
        <v>2</v>
      </c>
      <c r="K84" s="4">
        <v>0</v>
      </c>
      <c r="L84" s="4">
        <v>3</v>
      </c>
      <c r="M84" s="4">
        <v>0</v>
      </c>
      <c r="N84" s="4">
        <v>0</v>
      </c>
      <c r="Q84" s="1">
        <v>-0.13333333333333333</v>
      </c>
      <c r="R84" s="1">
        <v>0</v>
      </c>
      <c r="S84" s="1">
        <v>0</v>
      </c>
      <c r="T84" s="1">
        <v>-1</v>
      </c>
      <c r="U84" s="1">
        <v>0</v>
      </c>
    </row>
    <row r="85" spans="1:56" x14ac:dyDescent="0.35">
      <c r="B85" s="4">
        <v>0</v>
      </c>
      <c r="C85" s="4">
        <v>0</v>
      </c>
      <c r="D85" s="4">
        <v>1</v>
      </c>
      <c r="E85" s="4">
        <v>0</v>
      </c>
      <c r="F85" s="4">
        <v>0</v>
      </c>
      <c r="G85" s="5"/>
      <c r="I85" s="4">
        <v>1</v>
      </c>
      <c r="J85" s="4">
        <v>1</v>
      </c>
      <c r="K85" s="4">
        <v>0</v>
      </c>
      <c r="L85" s="4">
        <v>0</v>
      </c>
      <c r="M85" s="4">
        <v>0</v>
      </c>
      <c r="N85" s="4">
        <v>0</v>
      </c>
      <c r="Q85" s="1">
        <v>0.13333333333333333</v>
      </c>
      <c r="R85" s="1">
        <v>0</v>
      </c>
      <c r="S85" s="1">
        <v>0</v>
      </c>
      <c r="T85" s="1">
        <v>1</v>
      </c>
      <c r="U85" s="1">
        <v>1</v>
      </c>
    </row>
    <row r="86" spans="1:56" x14ac:dyDescent="0.35">
      <c r="B86" s="4">
        <v>-2</v>
      </c>
      <c r="C86" s="4">
        <v>0</v>
      </c>
      <c r="D86" s="4">
        <v>0</v>
      </c>
      <c r="E86" s="4">
        <v>-1</v>
      </c>
      <c r="F86" s="4">
        <v>0</v>
      </c>
      <c r="G86" s="5"/>
      <c r="I86" s="4">
        <v>-1</v>
      </c>
      <c r="J86" s="4">
        <v>0</v>
      </c>
      <c r="K86" s="4">
        <v>0</v>
      </c>
      <c r="L86" s="4">
        <v>0</v>
      </c>
      <c r="M86" s="4">
        <v>-1</v>
      </c>
      <c r="N86" s="4">
        <v>1</v>
      </c>
      <c r="W86" s="1" cm="1">
        <f t="array" ref="W86">MMULT(B81:F81,_xlfn.ANCHORARRAY(W79))</f>
        <v>0</v>
      </c>
    </row>
    <row r="87" spans="1:56" x14ac:dyDescent="0.35">
      <c r="B87" s="4">
        <v>0</v>
      </c>
      <c r="C87" s="4">
        <v>0</v>
      </c>
      <c r="D87" s="4">
        <v>0</v>
      </c>
      <c r="E87" s="4">
        <v>1</v>
      </c>
      <c r="F87" s="4">
        <v>1</v>
      </c>
      <c r="G87" s="5"/>
      <c r="I87" s="4">
        <v>0</v>
      </c>
      <c r="J87" s="4">
        <v>0</v>
      </c>
      <c r="K87" s="4">
        <v>0</v>
      </c>
      <c r="L87" s="4">
        <v>3</v>
      </c>
      <c r="M87" s="4">
        <v>0</v>
      </c>
      <c r="N87" s="4">
        <v>0</v>
      </c>
    </row>
    <row r="89" spans="1:56" x14ac:dyDescent="0.35">
      <c r="A89" s="14" t="s">
        <v>9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</row>
    <row r="91" spans="1:56" x14ac:dyDescent="0.35">
      <c r="C91" s="1" cm="1">
        <f t="array" ref="C91:G91">MMULT(B81:F81,_xlfn.ANCHORARRAY(Q81))</f>
        <v>0</v>
      </c>
      <c r="D91" s="1">
        <v>0</v>
      </c>
      <c r="E91" s="1">
        <v>0</v>
      </c>
      <c r="F91" s="1">
        <v>0</v>
      </c>
      <c r="G91" s="1">
        <v>0</v>
      </c>
    </row>
    <row r="93" spans="1:56" x14ac:dyDescent="0.35">
      <c r="C93" s="1" cm="1">
        <f t="array" ref="C93:H93">MMULT(_xlfn.ANCHORARRAY(C91),I83:N87)</f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J93" s="1" cm="1">
        <f t="array" ref="J93:O93">I81:N81-_xlfn.ANCHORARRAY(C93)</f>
        <v>0</v>
      </c>
      <c r="K93" s="1">
        <v>0</v>
      </c>
      <c r="L93" s="1">
        <v>0</v>
      </c>
      <c r="M93" s="1">
        <v>0</v>
      </c>
      <c r="N93" s="1">
        <v>1</v>
      </c>
      <c r="O93" s="1">
        <v>0</v>
      </c>
    </row>
    <row r="94" spans="1:56" x14ac:dyDescent="0.35">
      <c r="J94" s="3" cm="1">
        <f t="array" ref="J94:O94">I79:N79</f>
        <v>1</v>
      </c>
      <c r="K94" s="3">
        <v>2</v>
      </c>
      <c r="L94" s="3">
        <v>6</v>
      </c>
      <c r="M94" s="3">
        <v>4</v>
      </c>
      <c r="N94" s="3">
        <v>11</v>
      </c>
      <c r="O94" s="3">
        <v>9</v>
      </c>
    </row>
    <row r="95" spans="1:56" x14ac:dyDescent="0.35">
      <c r="A95" s="14" t="s">
        <v>10</v>
      </c>
      <c r="B95" s="14"/>
      <c r="C95" s="14"/>
      <c r="D95" s="14"/>
      <c r="E95" s="14"/>
      <c r="F95" s="14"/>
      <c r="G95" s="14"/>
      <c r="H95" s="6"/>
      <c r="I95" s="14" t="s">
        <v>11</v>
      </c>
      <c r="J95" s="14"/>
      <c r="K95" s="14"/>
      <c r="L95" s="14"/>
      <c r="M95" s="14"/>
      <c r="N95" s="14"/>
      <c r="O95" s="14"/>
      <c r="P95" s="14"/>
      <c r="Q95" s="14"/>
      <c r="R95" s="14"/>
    </row>
    <row r="97" spans="1:25" x14ac:dyDescent="0.35">
      <c r="A97" s="3" t="s">
        <v>12</v>
      </c>
      <c r="B97" s="7"/>
      <c r="E97" s="1"/>
      <c r="J97" s="1"/>
      <c r="N97" s="4"/>
      <c r="R97" s="1"/>
    </row>
    <row r="98" spans="1:25" x14ac:dyDescent="0.35">
      <c r="E98" s="1"/>
      <c r="J98" s="1"/>
      <c r="N98" s="4"/>
      <c r="R98" s="1"/>
    </row>
    <row r="99" spans="1:25" x14ac:dyDescent="0.35">
      <c r="B99" s="1"/>
      <c r="E99" s="1"/>
      <c r="J99" s="1"/>
      <c r="N99" s="4"/>
      <c r="R99" s="1"/>
    </row>
    <row r="100" spans="1:25" x14ac:dyDescent="0.35">
      <c r="B100" s="1"/>
      <c r="E100" s="1"/>
      <c r="J100" s="1"/>
      <c r="N100" s="4"/>
      <c r="R100" s="1"/>
    </row>
    <row r="101" spans="1:25" x14ac:dyDescent="0.35">
      <c r="B101" s="1"/>
      <c r="E101" s="1"/>
      <c r="J101" s="1"/>
      <c r="N101" s="4"/>
      <c r="R101" s="1"/>
    </row>
    <row r="102" spans="1:25" x14ac:dyDescent="0.35">
      <c r="B102" s="1"/>
      <c r="D102" s="3">
        <v>1</v>
      </c>
      <c r="E102" s="8"/>
      <c r="J102" s="8"/>
      <c r="R102" s="8"/>
    </row>
    <row r="103" spans="1:25" x14ac:dyDescent="0.35">
      <c r="B103" s="1"/>
      <c r="D103" s="3">
        <v>2</v>
      </c>
      <c r="E103" s="8"/>
      <c r="J103" s="8"/>
      <c r="R103" s="8"/>
    </row>
    <row r="104" spans="1:25" x14ac:dyDescent="0.35">
      <c r="D104" s="3">
        <v>3</v>
      </c>
      <c r="E104" s="8"/>
      <c r="J104" s="8"/>
      <c r="R104" s="8"/>
    </row>
    <row r="105" spans="1:25" x14ac:dyDescent="0.35">
      <c r="D105" s="3">
        <v>4</v>
      </c>
      <c r="E105" s="8"/>
      <c r="J105" s="8"/>
      <c r="R105" s="8"/>
    </row>
    <row r="106" spans="1:25" x14ac:dyDescent="0.35">
      <c r="D106" s="3">
        <v>5</v>
      </c>
      <c r="E106" s="8"/>
      <c r="J106" s="8"/>
      <c r="N106" s="4"/>
      <c r="O106" s="7"/>
      <c r="R106" s="8"/>
      <c r="T106" s="12" t="s">
        <v>13</v>
      </c>
      <c r="U106" s="12"/>
      <c r="V106" s="7"/>
      <c r="W106" s="12" t="s">
        <v>14</v>
      </c>
      <c r="X106" s="12"/>
      <c r="Y106" s="7"/>
    </row>
    <row r="107" spans="1:25" x14ac:dyDescent="0.35">
      <c r="D107" s="3">
        <v>9</v>
      </c>
      <c r="E107" s="8"/>
      <c r="J107" s="8"/>
      <c r="R107" s="8"/>
    </row>
  </sheetData>
  <mergeCells count="21">
    <mergeCell ref="B45:L45"/>
    <mergeCell ref="AT83:BD83"/>
    <mergeCell ref="A89:K89"/>
    <mergeCell ref="A95:G95"/>
    <mergeCell ref="I95:R95"/>
    <mergeCell ref="T106:U106"/>
    <mergeCell ref="W106:X106"/>
    <mergeCell ref="A77:U77"/>
    <mergeCell ref="B57:L57"/>
    <mergeCell ref="B63:H63"/>
    <mergeCell ref="J63:S63"/>
    <mergeCell ref="U74:V74"/>
    <mergeCell ref="X74:Y74"/>
    <mergeCell ref="X39:Y39"/>
    <mergeCell ref="A42:U42"/>
    <mergeCell ref="A1:U1"/>
    <mergeCell ref="A10:U10"/>
    <mergeCell ref="B22:L22"/>
    <mergeCell ref="B28:H28"/>
    <mergeCell ref="J28:S28"/>
    <mergeCell ref="U39:V3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A54D8-BD45-481F-8D9A-EB6CBAEFB915}">
  <dimension ref="A1:AE54"/>
  <sheetViews>
    <sheetView showGridLines="0" topLeftCell="A12" zoomScale="63" zoomScaleNormal="130" workbookViewId="0">
      <selection activeCell="M36" sqref="M36"/>
    </sheetView>
  </sheetViews>
  <sheetFormatPr baseColWidth="10" defaultColWidth="6.7265625" defaultRowHeight="14.5" x14ac:dyDescent="0.35"/>
  <sheetData>
    <row r="1" spans="1:31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35">
      <c r="A3" s="3"/>
      <c r="B3" s="3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16</v>
      </c>
      <c r="K3" s="3" t="s">
        <v>17</v>
      </c>
      <c r="L3" s="3" t="s">
        <v>18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35">
      <c r="A4" s="3"/>
      <c r="B4" s="3"/>
      <c r="C4" s="1">
        <v>7</v>
      </c>
      <c r="D4" s="1">
        <v>0</v>
      </c>
      <c r="E4" s="1">
        <v>15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3"/>
      <c r="N4" s="3"/>
      <c r="O4" s="1">
        <v>105</v>
      </c>
      <c r="P4" s="3"/>
      <c r="Q4" s="3"/>
      <c r="R4" s="1">
        <v>17</v>
      </c>
      <c r="S4" s="1">
        <v>30</v>
      </c>
      <c r="T4" s="11">
        <v>-4</v>
      </c>
      <c r="U4" s="1">
        <v>5</v>
      </c>
      <c r="V4" s="11">
        <v>-10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3"/>
      <c r="AC4" s="3"/>
      <c r="AD4" s="3"/>
      <c r="AE4" s="3"/>
    </row>
    <row r="5" spans="1:31" x14ac:dyDescent="0.35">
      <c r="A5" s="3"/>
      <c r="B5" s="3"/>
      <c r="C5" s="1">
        <v>0</v>
      </c>
      <c r="D5" s="1">
        <v>2</v>
      </c>
      <c r="E5" s="1">
        <v>5</v>
      </c>
      <c r="F5" s="1">
        <v>3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3"/>
      <c r="N5" s="3"/>
      <c r="O5" s="1">
        <v>765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4.65" customHeight="1" x14ac:dyDescent="0.35">
      <c r="A6" s="3"/>
      <c r="B6" s="3"/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3"/>
      <c r="N6" s="3"/>
      <c r="O6" s="1">
        <v>220</v>
      </c>
      <c r="P6" s="3"/>
      <c r="Q6" s="3"/>
      <c r="R6" s="2"/>
      <c r="S6" s="2"/>
      <c r="T6" s="2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4.65" customHeight="1" x14ac:dyDescent="0.35">
      <c r="A7" s="3"/>
      <c r="B7" s="3"/>
      <c r="C7" s="1">
        <v>-1</v>
      </c>
      <c r="D7" s="1">
        <v>0</v>
      </c>
      <c r="E7" s="1">
        <v>-2</v>
      </c>
      <c r="F7" s="1">
        <v>0</v>
      </c>
      <c r="G7" s="1">
        <v>-1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3"/>
      <c r="N7" s="3"/>
      <c r="O7" s="1">
        <v>-120</v>
      </c>
      <c r="P7" s="3"/>
      <c r="Q7" s="3"/>
      <c r="R7" s="2"/>
      <c r="S7" s="2"/>
      <c r="T7" s="2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35">
      <c r="A8" s="3"/>
      <c r="B8" s="3"/>
      <c r="C8" s="1">
        <v>0</v>
      </c>
      <c r="D8" s="1">
        <v>0</v>
      </c>
      <c r="E8" s="1">
        <v>0</v>
      </c>
      <c r="F8" s="1">
        <v>3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3"/>
      <c r="N8" s="3"/>
      <c r="O8" s="1">
        <v>225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35">
      <c r="A10" s="13" t="s">
        <v>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35">
      <c r="A12" s="3"/>
      <c r="B12" s="3"/>
      <c r="C12" s="1">
        <v>6</v>
      </c>
      <c r="D12" s="1">
        <v>7</v>
      </c>
      <c r="E12" s="1">
        <v>8</v>
      </c>
      <c r="F12" s="1">
        <v>10</v>
      </c>
      <c r="G12" s="1">
        <v>5</v>
      </c>
      <c r="H12" s="3"/>
      <c r="I12" s="3"/>
      <c r="J12" s="1">
        <v>1</v>
      </c>
      <c r="K12" s="1">
        <v>2</v>
      </c>
      <c r="L12" s="1">
        <v>3</v>
      </c>
      <c r="M12" s="1">
        <v>4</v>
      </c>
      <c r="N12" s="1">
        <v>9</v>
      </c>
      <c r="O12" s="3"/>
      <c r="P12" s="3"/>
      <c r="Q12" s="3"/>
      <c r="R12" s="3"/>
      <c r="S12" s="3"/>
      <c r="T12" s="3"/>
      <c r="U12" s="3"/>
      <c r="V12" s="3"/>
      <c r="W12" s="3"/>
      <c r="X12" s="1" cm="1">
        <f t="array" ref="X12:X16">MMULT(_xlfn.ANCHORARRAY(R14),O4:O8)</f>
        <v>105</v>
      </c>
      <c r="Y12" s="3"/>
      <c r="Z12" s="3"/>
      <c r="AA12" s="3"/>
      <c r="AB12" s="3"/>
      <c r="AC12" s="3"/>
      <c r="AD12" s="3"/>
      <c r="AE12" s="3"/>
    </row>
    <row r="13" spans="1:3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">
        <v>765</v>
      </c>
      <c r="Y13" s="3"/>
      <c r="Z13" s="3"/>
      <c r="AA13" s="3"/>
      <c r="AB13" s="3"/>
      <c r="AC13" s="3"/>
      <c r="AD13" s="3"/>
      <c r="AE13" s="3"/>
    </row>
    <row r="14" spans="1:31" x14ac:dyDescent="0.35">
      <c r="A14" s="3"/>
      <c r="B14" s="3"/>
      <c r="C14" s="4" cm="1">
        <f t="array" ref="C14:F14">W4:Z4</f>
        <v>0</v>
      </c>
      <c r="D14" s="4">
        <v>0</v>
      </c>
      <c r="E14" s="4">
        <v>0</v>
      </c>
      <c r="F14" s="4">
        <v>0</v>
      </c>
      <c r="G14" s="4">
        <f>V4</f>
        <v>-10</v>
      </c>
      <c r="H14" s="3"/>
      <c r="I14" s="3"/>
      <c r="J14" s="4" cm="1">
        <f t="array" ref="J14:M14">R4:U4</f>
        <v>17</v>
      </c>
      <c r="K14" s="4">
        <v>30</v>
      </c>
      <c r="L14" s="4">
        <v>-4</v>
      </c>
      <c r="M14" s="4">
        <v>5</v>
      </c>
      <c r="N14" s="4">
        <f>AA4</f>
        <v>0</v>
      </c>
      <c r="O14" s="3"/>
      <c r="P14" s="3"/>
      <c r="Q14" s="3"/>
      <c r="R14" s="1" cm="1">
        <f t="array" ref="R14:V18">MINVERSE(C16:G20)</f>
        <v>1</v>
      </c>
      <c r="S14" s="1">
        <v>0</v>
      </c>
      <c r="T14" s="1">
        <v>0</v>
      </c>
      <c r="U14" s="1">
        <v>0</v>
      </c>
      <c r="V14" s="1">
        <v>0</v>
      </c>
      <c r="W14" s="3"/>
      <c r="X14" s="1">
        <v>220</v>
      </c>
      <c r="Y14" s="3"/>
      <c r="Z14" s="3"/>
      <c r="AA14" s="3"/>
      <c r="AB14" s="3"/>
      <c r="AC14" s="3"/>
      <c r="AD14" s="3"/>
      <c r="AE14" s="3"/>
    </row>
    <row r="15" spans="1:3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3"/>
      <c r="X15" s="1">
        <v>105</v>
      </c>
      <c r="Y15" s="3"/>
      <c r="Z15" s="3"/>
      <c r="AA15" s="3"/>
      <c r="AB15" s="3"/>
      <c r="AC15" s="3"/>
      <c r="AD15" s="3"/>
      <c r="AE15" s="3"/>
    </row>
    <row r="16" spans="1:31" x14ac:dyDescent="0.35">
      <c r="A16" s="3"/>
      <c r="B16" s="3"/>
      <c r="C16" s="4" cm="1">
        <f t="array" ref="C16:E20">H4:J8</f>
        <v>1</v>
      </c>
      <c r="D16" s="4">
        <v>0</v>
      </c>
      <c r="E16" s="4">
        <v>0</v>
      </c>
      <c r="F16" s="4" cm="1">
        <f t="array" ref="F16:F20">L4:L8</f>
        <v>0</v>
      </c>
      <c r="G16" s="4" cm="1">
        <f t="array" ref="G16:G20">G4:G8</f>
        <v>0</v>
      </c>
      <c r="H16" s="5"/>
      <c r="I16" s="3"/>
      <c r="J16" s="4" cm="1">
        <f t="array" ref="J16:M20">C4:F8</f>
        <v>7</v>
      </c>
      <c r="K16" s="4">
        <v>0</v>
      </c>
      <c r="L16" s="4">
        <v>15</v>
      </c>
      <c r="M16" s="4">
        <v>0</v>
      </c>
      <c r="N16" s="4" cm="1">
        <f t="array" ref="N16:N20">K4:K8</f>
        <v>0</v>
      </c>
      <c r="O16" s="3"/>
      <c r="P16" s="3"/>
      <c r="Q16" s="3"/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3"/>
      <c r="X16" s="1">
        <v>120</v>
      </c>
      <c r="Y16" s="3"/>
      <c r="Z16" s="3"/>
      <c r="AA16" s="3"/>
      <c r="AB16" s="3"/>
      <c r="AC16" s="3"/>
      <c r="AD16" s="3"/>
      <c r="AE16" s="3"/>
    </row>
    <row r="17" spans="1:31" x14ac:dyDescent="0.35">
      <c r="A17" s="3"/>
      <c r="B17" s="3"/>
      <c r="C17" s="4">
        <v>0</v>
      </c>
      <c r="D17" s="4">
        <v>1</v>
      </c>
      <c r="E17" s="4">
        <v>0</v>
      </c>
      <c r="F17" s="4">
        <v>0</v>
      </c>
      <c r="G17" s="4">
        <v>0</v>
      </c>
      <c r="H17" s="5"/>
      <c r="I17" s="3"/>
      <c r="J17" s="4">
        <v>0</v>
      </c>
      <c r="K17" s="4">
        <v>2</v>
      </c>
      <c r="L17" s="4">
        <v>5</v>
      </c>
      <c r="M17" s="4">
        <v>3</v>
      </c>
      <c r="N17" s="4">
        <v>0</v>
      </c>
      <c r="O17" s="3"/>
      <c r="P17" s="3"/>
      <c r="Q17" s="3"/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35">
      <c r="A18" s="3"/>
      <c r="B18" s="3"/>
      <c r="C18" s="4">
        <v>0</v>
      </c>
      <c r="D18" s="4">
        <v>0</v>
      </c>
      <c r="E18" s="4">
        <v>1</v>
      </c>
      <c r="F18" s="4">
        <v>0</v>
      </c>
      <c r="G18" s="4">
        <v>0</v>
      </c>
      <c r="H18" s="5"/>
      <c r="I18" s="3"/>
      <c r="J18" s="4">
        <v>1</v>
      </c>
      <c r="K18" s="4">
        <v>1</v>
      </c>
      <c r="L18" s="4">
        <v>0</v>
      </c>
      <c r="M18" s="4">
        <v>0</v>
      </c>
      <c r="N18" s="4">
        <v>0</v>
      </c>
      <c r="O18" s="3"/>
      <c r="P18" s="3"/>
      <c r="Q18" s="3"/>
      <c r="R18" s="1">
        <v>0</v>
      </c>
      <c r="S18" s="1">
        <v>0</v>
      </c>
      <c r="T18" s="1">
        <v>0</v>
      </c>
      <c r="U18" s="1">
        <v>-1</v>
      </c>
      <c r="V18" s="1">
        <v>0</v>
      </c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35">
      <c r="A19" s="3"/>
      <c r="B19" s="3"/>
      <c r="C19" s="4">
        <v>0</v>
      </c>
      <c r="D19" s="4">
        <v>0</v>
      </c>
      <c r="E19" s="4">
        <v>0</v>
      </c>
      <c r="F19" s="4">
        <v>0</v>
      </c>
      <c r="G19" s="4">
        <v>-1</v>
      </c>
      <c r="H19" s="5"/>
      <c r="I19" s="3"/>
      <c r="J19" s="4">
        <v>-1</v>
      </c>
      <c r="K19" s="4">
        <v>0</v>
      </c>
      <c r="L19" s="4">
        <v>-2</v>
      </c>
      <c r="M19" s="4">
        <v>0</v>
      </c>
      <c r="N19" s="4">
        <v>1</v>
      </c>
      <c r="O19" s="3"/>
      <c r="P19" s="3"/>
      <c r="Q19" s="3"/>
      <c r="R19" s="3"/>
      <c r="S19" s="3"/>
      <c r="T19" s="3"/>
      <c r="U19" s="3"/>
      <c r="V19" s="3"/>
      <c r="W19" s="3"/>
      <c r="X19" s="1" cm="1">
        <f t="array" ref="X19">MMULT(C14:G14,_xlfn.ANCHORARRAY(X12))</f>
        <v>-1200</v>
      </c>
      <c r="Y19" s="3"/>
      <c r="Z19" s="3"/>
      <c r="AA19" s="3"/>
      <c r="AB19" s="3"/>
      <c r="AC19" s="3"/>
      <c r="AD19" s="3"/>
      <c r="AE19" s="3"/>
    </row>
    <row r="20" spans="1:31" x14ac:dyDescent="0.35">
      <c r="A20" s="3"/>
      <c r="B20" s="3"/>
      <c r="C20" s="4">
        <v>0</v>
      </c>
      <c r="D20" s="4">
        <v>0</v>
      </c>
      <c r="E20" s="4">
        <v>0</v>
      </c>
      <c r="F20" s="4">
        <v>1</v>
      </c>
      <c r="G20" s="4">
        <v>1</v>
      </c>
      <c r="H20" s="5"/>
      <c r="I20" s="3"/>
      <c r="J20" s="4">
        <v>0</v>
      </c>
      <c r="K20" s="4">
        <v>0</v>
      </c>
      <c r="L20" s="4">
        <v>0</v>
      </c>
      <c r="M20" s="4">
        <v>3</v>
      </c>
      <c r="N20" s="4">
        <v>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35">
      <c r="A22" s="3"/>
      <c r="B22" s="14" t="s">
        <v>9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35">
      <c r="A24" s="3"/>
      <c r="B24" s="3"/>
      <c r="C24" s="3"/>
      <c r="D24" s="1" cm="1">
        <f t="array" ref="D24:H24">MMULT(C14:G14,_xlfn.ANCHORARRAY(R14))</f>
        <v>0</v>
      </c>
      <c r="E24" s="1">
        <v>0</v>
      </c>
      <c r="F24" s="1">
        <v>0</v>
      </c>
      <c r="G24" s="1">
        <v>10</v>
      </c>
      <c r="H24" s="1">
        <v>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35">
      <c r="A26" s="3"/>
      <c r="B26" s="3"/>
      <c r="C26" s="3"/>
      <c r="D26" s="1" cm="1">
        <f t="array" ref="D26:H26">MMULT(_xlfn.ANCHORARRAY(D24),J16:N20)</f>
        <v>-10</v>
      </c>
      <c r="E26" s="1">
        <v>0</v>
      </c>
      <c r="F26" s="1">
        <v>-20</v>
      </c>
      <c r="G26" s="1">
        <v>0</v>
      </c>
      <c r="H26" s="1">
        <v>10</v>
      </c>
      <c r="I26" s="3"/>
      <c r="J26" s="3"/>
      <c r="K26" s="1" cm="1">
        <f t="array" ref="K26:O26">J14:N14-_xlfn.ANCHORARRAY(D26)</f>
        <v>27</v>
      </c>
      <c r="L26" s="1">
        <v>30</v>
      </c>
      <c r="M26" s="1">
        <v>16</v>
      </c>
      <c r="N26" s="1">
        <v>5</v>
      </c>
      <c r="O26" s="1">
        <v>-10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 cm="1">
        <f t="array" ref="K27:O27">J12:N12</f>
        <v>1</v>
      </c>
      <c r="L27" s="3">
        <v>2</v>
      </c>
      <c r="M27" s="3">
        <v>3</v>
      </c>
      <c r="N27" s="3">
        <v>4</v>
      </c>
      <c r="O27" s="3">
        <v>9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35">
      <c r="A28" s="3"/>
      <c r="B28" s="14" t="s">
        <v>10</v>
      </c>
      <c r="C28" s="14"/>
      <c r="D28" s="14"/>
      <c r="E28" s="14"/>
      <c r="F28" s="14"/>
      <c r="G28" s="14"/>
      <c r="H28" s="14"/>
      <c r="I28" s="6"/>
      <c r="J28" s="14" t="s">
        <v>11</v>
      </c>
      <c r="K28" s="14"/>
      <c r="L28" s="14"/>
      <c r="M28" s="14"/>
      <c r="N28" s="14"/>
      <c r="O28" s="14"/>
      <c r="P28" s="14"/>
      <c r="Q28" s="14"/>
      <c r="R28" s="14"/>
      <c r="S28" s="14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35">
      <c r="A30" s="3"/>
      <c r="B30" s="3" t="s">
        <v>12</v>
      </c>
      <c r="C30" s="7" t="s">
        <v>25</v>
      </c>
      <c r="D30" s="3"/>
      <c r="E30" s="3"/>
      <c r="F30" s="1" cm="1">
        <f t="array" ref="F30:F34">MMULT(-_xlfn.ANCHORARRAY(R14),_xlfn.ANCHORARRAY(C32))</f>
        <v>0</v>
      </c>
      <c r="G30" s="3"/>
      <c r="H30" s="3"/>
      <c r="I30" s="3"/>
      <c r="J30" s="3"/>
      <c r="K30" s="1" cm="1">
        <f t="array" ref="K30:K34">_xlfn.ANCHORARRAY(X12)</f>
        <v>105</v>
      </c>
      <c r="L30" s="3" cm="1">
        <f t="array" ref="L30:L34">TRANSPOSE(C12:G12)</f>
        <v>6</v>
      </c>
      <c r="M30" s="3"/>
      <c r="N30" s="3"/>
      <c r="O30" s="4" t="str" cm="1">
        <f t="array" ref="O30:O39">IF(F30:F39&lt;0,-K30:K39/F30:F39,"")</f>
        <v/>
      </c>
      <c r="P30" s="3" cm="1">
        <f t="array" ref="P30:P34">TRANSPOSE(C12:G12)</f>
        <v>6</v>
      </c>
      <c r="Q30" s="3"/>
      <c r="R30" s="3"/>
      <c r="S30" s="1" cm="1">
        <f t="array" ref="S30:S39">K30:K39+P39*F30:F39</f>
        <v>105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35">
      <c r="A31" s="3"/>
      <c r="B31" s="3"/>
      <c r="C31" s="3"/>
      <c r="D31" s="3"/>
      <c r="E31" s="3"/>
      <c r="F31" s="1">
        <v>-2</v>
      </c>
      <c r="G31" s="3"/>
      <c r="H31" s="3"/>
      <c r="I31" s="3"/>
      <c r="J31" s="3"/>
      <c r="K31" s="1">
        <v>765</v>
      </c>
      <c r="L31" s="3">
        <v>7</v>
      </c>
      <c r="M31" s="3"/>
      <c r="N31" s="3"/>
      <c r="O31" s="4">
        <v>382.5</v>
      </c>
      <c r="P31" s="3">
        <v>7</v>
      </c>
      <c r="Q31" s="3"/>
      <c r="R31" s="3"/>
      <c r="S31" s="1">
        <v>325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35">
      <c r="A32" s="3"/>
      <c r="B32" s="3"/>
      <c r="C32" s="1" cm="1">
        <f t="array" ref="C32:C36">D4:D8</f>
        <v>0</v>
      </c>
      <c r="D32" s="3"/>
      <c r="E32" s="3"/>
      <c r="F32" s="1">
        <v>-1</v>
      </c>
      <c r="G32" s="3"/>
      <c r="H32" s="3"/>
      <c r="I32" s="3"/>
      <c r="J32" s="3"/>
      <c r="K32" s="1">
        <v>220</v>
      </c>
      <c r="L32" s="3">
        <v>8</v>
      </c>
      <c r="M32" s="3"/>
      <c r="N32" s="3"/>
      <c r="O32" s="4">
        <v>220</v>
      </c>
      <c r="P32" s="3">
        <v>8</v>
      </c>
      <c r="Q32" s="3"/>
      <c r="R32" s="3"/>
      <c r="S32" s="1">
        <v>0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35">
      <c r="A33" s="3"/>
      <c r="B33" s="3"/>
      <c r="C33" s="1">
        <v>2</v>
      </c>
      <c r="D33" s="3"/>
      <c r="E33" s="3"/>
      <c r="F33" s="1">
        <v>0</v>
      </c>
      <c r="G33" s="3"/>
      <c r="H33" s="3"/>
      <c r="I33" s="3"/>
      <c r="J33" s="3"/>
      <c r="K33" s="1">
        <v>105</v>
      </c>
      <c r="L33" s="3">
        <v>10</v>
      </c>
      <c r="M33" s="3"/>
      <c r="N33" s="3"/>
      <c r="O33" s="4" t="str">
        <v/>
      </c>
      <c r="P33" s="3">
        <v>10</v>
      </c>
      <c r="Q33" s="3"/>
      <c r="R33" s="3"/>
      <c r="S33" s="1">
        <v>105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35">
      <c r="A34" s="3"/>
      <c r="B34" s="3"/>
      <c r="C34" s="1">
        <v>1</v>
      </c>
      <c r="D34" s="3"/>
      <c r="E34" s="3"/>
      <c r="F34" s="1">
        <v>0</v>
      </c>
      <c r="G34" s="3"/>
      <c r="H34" s="3"/>
      <c r="I34" s="3"/>
      <c r="J34" s="3"/>
      <c r="K34" s="1">
        <v>120</v>
      </c>
      <c r="L34" s="3">
        <v>5</v>
      </c>
      <c r="M34" s="3"/>
      <c r="N34" s="3"/>
      <c r="O34" s="4" t="str">
        <v/>
      </c>
      <c r="P34" s="3">
        <v>5</v>
      </c>
      <c r="Q34" s="3"/>
      <c r="R34" s="3"/>
      <c r="S34" s="1">
        <v>120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35">
      <c r="A35" s="3"/>
      <c r="B35" s="3"/>
      <c r="C35" s="1">
        <v>0</v>
      </c>
      <c r="D35" s="3"/>
      <c r="E35" s="3"/>
      <c r="F35" s="8">
        <v>0</v>
      </c>
      <c r="G35" s="3"/>
      <c r="H35" s="3"/>
      <c r="I35" s="3"/>
      <c r="J35" s="3"/>
      <c r="K35" s="8">
        <v>0</v>
      </c>
      <c r="L35" s="3" cm="1">
        <f t="array" ref="L35:L39">TRANSPOSE(J12:N12)</f>
        <v>1</v>
      </c>
      <c r="M35" s="3"/>
      <c r="N35" s="3"/>
      <c r="O35" s="3" t="str">
        <v/>
      </c>
      <c r="P35" s="3"/>
      <c r="Q35" s="3"/>
      <c r="R35" s="3"/>
      <c r="S35" s="8">
        <v>0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35">
      <c r="A36" s="3"/>
      <c r="B36" s="3"/>
      <c r="C36" s="1">
        <v>0</v>
      </c>
      <c r="D36" s="3"/>
      <c r="E36" s="3"/>
      <c r="F36" s="8">
        <v>1</v>
      </c>
      <c r="G36" s="3"/>
      <c r="H36" s="3"/>
      <c r="I36" s="3"/>
      <c r="J36" s="3"/>
      <c r="K36" s="8">
        <v>0</v>
      </c>
      <c r="L36" s="3">
        <v>2</v>
      </c>
      <c r="M36" s="3"/>
      <c r="N36" s="3"/>
      <c r="O36" s="3" t="str">
        <v/>
      </c>
      <c r="P36" s="3"/>
      <c r="Q36" s="3"/>
      <c r="R36" s="3"/>
      <c r="S36" s="8">
        <v>220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35">
      <c r="A37" s="3"/>
      <c r="B37" s="3"/>
      <c r="C37" s="3"/>
      <c r="D37" s="3"/>
      <c r="E37" s="3"/>
      <c r="F37" s="8">
        <v>0</v>
      </c>
      <c r="G37" s="3"/>
      <c r="H37" s="3"/>
      <c r="I37" s="3"/>
      <c r="J37" s="3"/>
      <c r="K37" s="8">
        <v>0</v>
      </c>
      <c r="L37" s="3">
        <v>3</v>
      </c>
      <c r="M37" s="3"/>
      <c r="N37" s="3"/>
      <c r="O37" s="3" t="str">
        <v/>
      </c>
      <c r="P37" s="3"/>
      <c r="Q37" s="3"/>
      <c r="R37" s="3"/>
      <c r="S37" s="8">
        <v>0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5">
      <c r="A38" s="3"/>
      <c r="B38" s="3"/>
      <c r="C38" s="3"/>
      <c r="D38" s="3"/>
      <c r="E38" s="3"/>
      <c r="F38" s="8">
        <v>0</v>
      </c>
      <c r="G38" s="3"/>
      <c r="H38" s="3"/>
      <c r="I38" s="3"/>
      <c r="J38" s="3"/>
      <c r="K38" s="8">
        <v>0</v>
      </c>
      <c r="L38" s="3">
        <v>4</v>
      </c>
      <c r="M38" s="3"/>
      <c r="N38" s="3"/>
      <c r="O38" s="3" t="str">
        <v/>
      </c>
      <c r="P38" s="3"/>
      <c r="Q38" s="3"/>
      <c r="R38" s="3"/>
      <c r="S38" s="8">
        <v>0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35">
      <c r="A39" s="3"/>
      <c r="B39" s="3"/>
      <c r="C39" s="3"/>
      <c r="D39" s="3"/>
      <c r="E39" s="3"/>
      <c r="F39" s="8">
        <v>0</v>
      </c>
      <c r="G39" s="3"/>
      <c r="H39" s="3"/>
      <c r="I39" s="3"/>
      <c r="J39" s="3"/>
      <c r="K39" s="8">
        <v>0</v>
      </c>
      <c r="L39" s="3">
        <v>9</v>
      </c>
      <c r="M39" s="3"/>
      <c r="N39" s="3"/>
      <c r="O39" s="4" t="str">
        <v/>
      </c>
      <c r="P39" s="7">
        <f>MIN(O30:O34)</f>
        <v>220</v>
      </c>
      <c r="Q39" s="3"/>
      <c r="R39" s="3"/>
      <c r="S39" s="8">
        <v>0</v>
      </c>
      <c r="T39" s="3"/>
      <c r="U39" s="12" t="s">
        <v>13</v>
      </c>
      <c r="V39" s="12"/>
      <c r="W39" s="7" t="s">
        <v>25</v>
      </c>
      <c r="X39" s="12" t="s">
        <v>14</v>
      </c>
      <c r="Y39" s="12"/>
      <c r="Z39" s="7" t="s">
        <v>26</v>
      </c>
      <c r="AA39" s="3"/>
      <c r="AB39" s="3"/>
      <c r="AC39" s="3"/>
      <c r="AD39" s="3"/>
      <c r="AE39" s="3"/>
    </row>
    <row r="40" spans="1:3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3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31" x14ac:dyDescent="0.3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31" x14ac:dyDescent="0.3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31" x14ac:dyDescent="0.3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31" x14ac:dyDescent="0.3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1:31" x14ac:dyDescent="0.3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spans="1:31" x14ac:dyDescent="0.3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2:20" x14ac:dyDescent="0.3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2:20" x14ac:dyDescent="0.3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2:20" x14ac:dyDescent="0.35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2:20" x14ac:dyDescent="0.35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spans="2:20" x14ac:dyDescent="0.35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2:20" x14ac:dyDescent="0.35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</sheetData>
  <mergeCells count="7">
    <mergeCell ref="U39:V39"/>
    <mergeCell ref="X39:Y39"/>
    <mergeCell ref="A1:U1"/>
    <mergeCell ref="A10:U10"/>
    <mergeCell ref="B22:L22"/>
    <mergeCell ref="B28:H28"/>
    <mergeCell ref="J28:S2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11BD-A4CF-4384-8356-5AAF89BE5BC5}">
  <dimension ref="A1:AE54"/>
  <sheetViews>
    <sheetView showGridLines="0" tabSelected="1" topLeftCell="D23" zoomScale="104" zoomScaleNormal="160" workbookViewId="0">
      <selection activeCell="N35" sqref="N35"/>
    </sheetView>
  </sheetViews>
  <sheetFormatPr baseColWidth="10" defaultColWidth="6.7265625" defaultRowHeight="14.5" x14ac:dyDescent="0.35"/>
  <cols>
    <col min="3" max="3" width="6.81640625" bestFit="1" customWidth="1"/>
    <col min="4" max="4" width="10.08984375" bestFit="1" customWidth="1"/>
    <col min="5" max="15" width="6.81640625" bestFit="1" customWidth="1"/>
    <col min="18" max="18" width="10.08984375" bestFit="1" customWidth="1"/>
    <col min="19" max="23" width="6.81640625" bestFit="1" customWidth="1"/>
    <col min="24" max="24" width="10.08984375" bestFit="1" customWidth="1"/>
    <col min="25" max="27" width="6.81640625" bestFit="1" customWidth="1"/>
  </cols>
  <sheetData>
    <row r="1" spans="1:31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35">
      <c r="A3" s="3"/>
      <c r="B3" s="3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16</v>
      </c>
      <c r="K3" s="3" t="s">
        <v>17</v>
      </c>
      <c r="L3" s="3" t="s">
        <v>18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35">
      <c r="A4" s="3"/>
      <c r="B4" s="3"/>
      <c r="C4" s="1">
        <v>7</v>
      </c>
      <c r="D4" s="1">
        <v>0</v>
      </c>
      <c r="E4" s="1">
        <v>15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3"/>
      <c r="N4" s="3"/>
      <c r="O4" s="1">
        <v>105</v>
      </c>
      <c r="P4" s="3"/>
      <c r="Q4" s="3"/>
      <c r="R4" s="1">
        <v>17</v>
      </c>
      <c r="S4" s="1">
        <v>30</v>
      </c>
      <c r="T4" s="11">
        <v>-4</v>
      </c>
      <c r="U4" s="1">
        <v>5</v>
      </c>
      <c r="V4" s="11">
        <v>-10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3"/>
      <c r="AC4" s="3"/>
      <c r="AD4" s="3"/>
      <c r="AE4" s="3"/>
    </row>
    <row r="5" spans="1:31" x14ac:dyDescent="0.35">
      <c r="A5" s="3"/>
      <c r="B5" s="3"/>
      <c r="C5" s="1">
        <v>0</v>
      </c>
      <c r="D5" s="1">
        <v>2</v>
      </c>
      <c r="E5" s="1">
        <v>5</v>
      </c>
      <c r="F5" s="1">
        <v>3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3"/>
      <c r="N5" s="3"/>
      <c r="O5" s="1">
        <v>765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4.65" customHeight="1" x14ac:dyDescent="0.35">
      <c r="A6" s="3"/>
      <c r="B6" s="3"/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3"/>
      <c r="N6" s="3"/>
      <c r="O6" s="1">
        <v>220</v>
      </c>
      <c r="P6" s="3"/>
      <c r="Q6" s="3"/>
      <c r="R6" s="2"/>
      <c r="S6" s="2"/>
      <c r="T6" s="2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4.65" customHeight="1" x14ac:dyDescent="0.35">
      <c r="A7" s="3"/>
      <c r="B7" s="3"/>
      <c r="C7" s="1">
        <v>-1</v>
      </c>
      <c r="D7" s="1">
        <v>0</v>
      </c>
      <c r="E7" s="1">
        <v>-2</v>
      </c>
      <c r="F7" s="1">
        <v>0</v>
      </c>
      <c r="G7" s="1">
        <v>-1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3"/>
      <c r="N7" s="3"/>
      <c r="O7" s="1">
        <v>-120</v>
      </c>
      <c r="P7" s="3"/>
      <c r="Q7" s="3"/>
      <c r="R7" s="2"/>
      <c r="S7" s="2"/>
      <c r="T7" s="2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35">
      <c r="A8" s="3"/>
      <c r="B8" s="3"/>
      <c r="C8" s="1">
        <v>0</v>
      </c>
      <c r="D8" s="1">
        <v>0</v>
      </c>
      <c r="E8" s="1">
        <v>0</v>
      </c>
      <c r="F8" s="1">
        <v>3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3"/>
      <c r="N8" s="3"/>
      <c r="O8" s="1">
        <v>225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35">
      <c r="A10" s="13" t="s">
        <v>21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35">
      <c r="A12" s="3"/>
      <c r="B12" s="3"/>
      <c r="C12" s="1">
        <v>6</v>
      </c>
      <c r="D12" s="1">
        <v>7</v>
      </c>
      <c r="E12" s="1">
        <v>2</v>
      </c>
      <c r="F12" s="1">
        <v>10</v>
      </c>
      <c r="G12" s="1">
        <v>5</v>
      </c>
      <c r="H12" s="3"/>
      <c r="I12" s="3"/>
      <c r="J12" s="1">
        <v>1</v>
      </c>
      <c r="K12" s="1">
        <v>8</v>
      </c>
      <c r="L12" s="1">
        <v>3</v>
      </c>
      <c r="M12" s="1">
        <v>4</v>
      </c>
      <c r="N12" s="1">
        <v>9</v>
      </c>
      <c r="O12" s="3"/>
      <c r="P12" s="3"/>
      <c r="Q12" s="3"/>
      <c r="R12" s="3"/>
      <c r="S12" s="3"/>
      <c r="T12" s="3"/>
      <c r="U12" s="3"/>
      <c r="V12" s="3"/>
      <c r="W12" s="3"/>
      <c r="X12" s="1" cm="1">
        <f t="array" ref="X12:X16">MMULT(_xlfn.ANCHORARRAY(R14),O4:O8)</f>
        <v>105</v>
      </c>
      <c r="Y12" s="3"/>
      <c r="Z12" s="3"/>
      <c r="AA12" s="3"/>
      <c r="AB12" s="3"/>
      <c r="AC12" s="3"/>
      <c r="AD12" s="3"/>
      <c r="AE12" s="3"/>
    </row>
    <row r="13" spans="1:3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">
        <v>325</v>
      </c>
      <c r="Y13" s="3"/>
      <c r="Z13" s="3"/>
      <c r="AA13" s="3"/>
      <c r="AB13" s="3"/>
      <c r="AC13" s="3"/>
      <c r="AD13" s="3"/>
      <c r="AE13" s="3"/>
    </row>
    <row r="14" spans="1:31" x14ac:dyDescent="0.35">
      <c r="A14" s="3"/>
      <c r="B14" s="3"/>
      <c r="C14" s="4">
        <v>0</v>
      </c>
      <c r="D14" s="4">
        <v>0</v>
      </c>
      <c r="E14" s="4">
        <f>S4</f>
        <v>30</v>
      </c>
      <c r="F14" s="4">
        <v>0</v>
      </c>
      <c r="G14" s="4">
        <f>V4</f>
        <v>-10</v>
      </c>
      <c r="H14" s="3"/>
      <c r="I14" s="3"/>
      <c r="J14" s="4">
        <f>R4</f>
        <v>17</v>
      </c>
      <c r="K14" s="4">
        <v>0</v>
      </c>
      <c r="L14" s="4">
        <f>T4</f>
        <v>-4</v>
      </c>
      <c r="M14" s="4">
        <f>U4</f>
        <v>5</v>
      </c>
      <c r="N14" s="4">
        <v>0</v>
      </c>
      <c r="O14" s="3"/>
      <c r="P14" s="3"/>
      <c r="Q14" s="3"/>
      <c r="R14" s="1" cm="1">
        <f t="array" ref="R14:V18">MINVERSE(C16:G20)</f>
        <v>1</v>
      </c>
      <c r="S14" s="1">
        <v>0</v>
      </c>
      <c r="T14" s="1">
        <v>0</v>
      </c>
      <c r="U14" s="1">
        <v>0</v>
      </c>
      <c r="V14" s="1">
        <v>0</v>
      </c>
      <c r="W14" s="3"/>
      <c r="X14" s="1">
        <v>220</v>
      </c>
      <c r="Y14" s="3"/>
      <c r="Z14" s="3"/>
      <c r="AA14" s="3"/>
      <c r="AB14" s="3"/>
      <c r="AC14" s="3"/>
      <c r="AD14" s="3"/>
      <c r="AE14" s="3"/>
    </row>
    <row r="15" spans="1:3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">
        <v>0</v>
      </c>
      <c r="S15" s="1">
        <v>1</v>
      </c>
      <c r="T15" s="1">
        <v>-2</v>
      </c>
      <c r="U15" s="1">
        <v>0</v>
      </c>
      <c r="V15" s="1">
        <v>0</v>
      </c>
      <c r="W15" s="3"/>
      <c r="X15" s="1">
        <v>105</v>
      </c>
      <c r="Y15" s="3"/>
      <c r="Z15" s="3"/>
      <c r="AA15" s="3"/>
      <c r="AB15" s="3"/>
      <c r="AC15" s="3"/>
      <c r="AD15" s="3"/>
      <c r="AE15" s="3"/>
    </row>
    <row r="16" spans="1:31" x14ac:dyDescent="0.35">
      <c r="A16" s="3"/>
      <c r="B16" s="3"/>
      <c r="C16" s="4" cm="1">
        <f t="array" ref="C16:C20">H4:H8</f>
        <v>1</v>
      </c>
      <c r="D16" s="4" cm="1">
        <f t="array" ref="D16:D20">I4:I8</f>
        <v>0</v>
      </c>
      <c r="E16" s="4" cm="1">
        <f t="array" ref="E16:E20">D4:D8</f>
        <v>0</v>
      </c>
      <c r="F16" s="4" cm="1">
        <f t="array" ref="F16:F20">L4:L8</f>
        <v>0</v>
      </c>
      <c r="G16" s="4" cm="1">
        <f t="array" ref="G16:G20">G4:G8</f>
        <v>0</v>
      </c>
      <c r="H16" s="5"/>
      <c r="I16" s="3"/>
      <c r="J16" s="4" cm="1">
        <f t="array" ref="J16:J20">C4:C8</f>
        <v>7</v>
      </c>
      <c r="K16" s="4" cm="1">
        <f t="array" ref="K16:K20">J4:J8</f>
        <v>0</v>
      </c>
      <c r="L16" s="4" cm="1">
        <f t="array" ref="L16:L20">E4:E8</f>
        <v>15</v>
      </c>
      <c r="M16" s="4" cm="1">
        <f t="array" ref="M16:M20">F4:F8</f>
        <v>0</v>
      </c>
      <c r="N16" s="4" cm="1">
        <f t="array" ref="N16:N20">K4:K8</f>
        <v>0</v>
      </c>
      <c r="O16" s="3"/>
      <c r="P16" s="3"/>
      <c r="Q16" s="3"/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3"/>
      <c r="X16" s="1">
        <v>120</v>
      </c>
      <c r="Y16" s="3"/>
      <c r="Z16" s="3"/>
      <c r="AA16" s="3"/>
      <c r="AB16" s="3"/>
      <c r="AC16" s="3"/>
      <c r="AD16" s="3"/>
      <c r="AE16" s="3"/>
    </row>
    <row r="17" spans="1:31" x14ac:dyDescent="0.35">
      <c r="A17" s="3"/>
      <c r="B17" s="3"/>
      <c r="C17" s="4">
        <v>0</v>
      </c>
      <c r="D17" s="4">
        <v>1</v>
      </c>
      <c r="E17" s="4">
        <v>2</v>
      </c>
      <c r="F17" s="4">
        <v>0</v>
      </c>
      <c r="G17" s="4">
        <v>0</v>
      </c>
      <c r="H17" s="5"/>
      <c r="I17" s="3"/>
      <c r="J17" s="4">
        <v>0</v>
      </c>
      <c r="K17" s="4">
        <v>0</v>
      </c>
      <c r="L17" s="4">
        <v>5</v>
      </c>
      <c r="M17" s="4">
        <v>3</v>
      </c>
      <c r="N17" s="4">
        <v>0</v>
      </c>
      <c r="O17" s="3"/>
      <c r="P17" s="3"/>
      <c r="Q17" s="3"/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35">
      <c r="A18" s="3"/>
      <c r="B18" s="3"/>
      <c r="C18" s="4">
        <v>0</v>
      </c>
      <c r="D18" s="4">
        <v>0</v>
      </c>
      <c r="E18" s="4">
        <v>1</v>
      </c>
      <c r="F18" s="4">
        <v>0</v>
      </c>
      <c r="G18" s="4">
        <v>0</v>
      </c>
      <c r="H18" s="5"/>
      <c r="I18" s="3"/>
      <c r="J18" s="4">
        <v>1</v>
      </c>
      <c r="K18" s="4">
        <v>1</v>
      </c>
      <c r="L18" s="4">
        <v>0</v>
      </c>
      <c r="M18" s="4">
        <v>0</v>
      </c>
      <c r="N18" s="4">
        <v>0</v>
      </c>
      <c r="O18" s="3"/>
      <c r="P18" s="3"/>
      <c r="Q18" s="3"/>
      <c r="R18" s="1">
        <v>0</v>
      </c>
      <c r="S18" s="1">
        <v>0</v>
      </c>
      <c r="T18" s="1">
        <v>0</v>
      </c>
      <c r="U18" s="1">
        <v>-1</v>
      </c>
      <c r="V18" s="1">
        <v>0</v>
      </c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35">
      <c r="A19" s="3"/>
      <c r="B19" s="3"/>
      <c r="C19" s="4">
        <v>0</v>
      </c>
      <c r="D19" s="4">
        <v>0</v>
      </c>
      <c r="E19" s="4">
        <v>0</v>
      </c>
      <c r="F19" s="4">
        <v>0</v>
      </c>
      <c r="G19" s="4">
        <v>-1</v>
      </c>
      <c r="H19" s="5"/>
      <c r="I19" s="3"/>
      <c r="J19" s="4">
        <v>-1</v>
      </c>
      <c r="K19" s="4">
        <v>0</v>
      </c>
      <c r="L19" s="4">
        <v>-2</v>
      </c>
      <c r="M19" s="4">
        <v>0</v>
      </c>
      <c r="N19" s="4">
        <v>1</v>
      </c>
      <c r="O19" s="3"/>
      <c r="P19" s="3"/>
      <c r="Q19" s="3"/>
      <c r="R19" s="3"/>
      <c r="S19" s="3"/>
      <c r="T19" s="3"/>
      <c r="U19" s="3"/>
      <c r="V19" s="3"/>
      <c r="W19" s="3"/>
      <c r="X19" s="1" cm="1">
        <f t="array" ref="X19">MMULT(C14:G14,_xlfn.ANCHORARRAY(X12))</f>
        <v>5400</v>
      </c>
      <c r="Y19" s="3"/>
      <c r="Z19" s="3"/>
      <c r="AA19" s="3"/>
      <c r="AB19" s="3"/>
      <c r="AC19" s="3"/>
      <c r="AD19" s="3"/>
      <c r="AE19" s="3"/>
    </row>
    <row r="20" spans="1:31" x14ac:dyDescent="0.35">
      <c r="A20" s="3"/>
      <c r="B20" s="3"/>
      <c r="C20" s="4">
        <v>0</v>
      </c>
      <c r="D20" s="4">
        <v>0</v>
      </c>
      <c r="E20" s="4">
        <v>0</v>
      </c>
      <c r="F20" s="4">
        <v>1</v>
      </c>
      <c r="G20" s="4">
        <v>1</v>
      </c>
      <c r="H20" s="5"/>
      <c r="I20" s="3"/>
      <c r="J20" s="4">
        <v>0</v>
      </c>
      <c r="K20" s="4">
        <v>0</v>
      </c>
      <c r="L20" s="4">
        <v>0</v>
      </c>
      <c r="M20" s="4">
        <v>3</v>
      </c>
      <c r="N20" s="4">
        <v>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35">
      <c r="A22" s="3"/>
      <c r="B22" s="14" t="s">
        <v>9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35">
      <c r="A24" s="3"/>
      <c r="B24" s="3"/>
      <c r="C24" s="3"/>
      <c r="D24" s="1" cm="1">
        <f t="array" ref="D24:H24">MMULT(C14:G14,_xlfn.ANCHORARRAY(R14))</f>
        <v>0</v>
      </c>
      <c r="E24" s="1">
        <v>0</v>
      </c>
      <c r="F24" s="1">
        <v>30</v>
      </c>
      <c r="G24" s="1">
        <v>10</v>
      </c>
      <c r="H24" s="1">
        <v>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35">
      <c r="A26" s="3"/>
      <c r="B26" s="3"/>
      <c r="C26" s="3"/>
      <c r="D26" s="1" cm="1">
        <f t="array" ref="D26:H26">MMULT(_xlfn.ANCHORARRAY(D24),J16:N20)</f>
        <v>20</v>
      </c>
      <c r="E26" s="1">
        <v>30</v>
      </c>
      <c r="F26" s="1">
        <v>-20</v>
      </c>
      <c r="G26" s="1">
        <v>0</v>
      </c>
      <c r="H26" s="1">
        <v>10</v>
      </c>
      <c r="I26" s="3"/>
      <c r="J26" s="3"/>
      <c r="K26" s="1" cm="1">
        <f t="array" ref="K26:O26">J14:N14-_xlfn.ANCHORARRAY(D26)</f>
        <v>-3</v>
      </c>
      <c r="L26" s="1">
        <v>-30</v>
      </c>
      <c r="M26" s="1">
        <v>16</v>
      </c>
      <c r="N26" s="1">
        <v>5</v>
      </c>
      <c r="O26" s="1">
        <v>-10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 cm="1">
        <f t="array" ref="K27:O27">J12:N12</f>
        <v>1</v>
      </c>
      <c r="L27" s="3">
        <v>8</v>
      </c>
      <c r="M27" s="3">
        <v>3</v>
      </c>
      <c r="N27" s="3">
        <v>4</v>
      </c>
      <c r="O27" s="3">
        <v>9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35">
      <c r="A28" s="3"/>
      <c r="B28" s="14" t="s">
        <v>10</v>
      </c>
      <c r="C28" s="14"/>
      <c r="D28" s="14"/>
      <c r="E28" s="14"/>
      <c r="F28" s="14"/>
      <c r="G28" s="14"/>
      <c r="H28" s="14"/>
      <c r="I28" s="6"/>
      <c r="J28" s="14" t="s">
        <v>11</v>
      </c>
      <c r="K28" s="14"/>
      <c r="L28" s="14"/>
      <c r="M28" s="14"/>
      <c r="N28" s="14"/>
      <c r="O28" s="14"/>
      <c r="P28" s="14"/>
      <c r="Q28" s="14"/>
      <c r="R28" s="14"/>
      <c r="S28" s="14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35">
      <c r="A30" s="3"/>
      <c r="B30" s="3" t="s">
        <v>12</v>
      </c>
      <c r="C30" s="7" t="s">
        <v>27</v>
      </c>
      <c r="D30" s="3"/>
      <c r="E30" s="3"/>
      <c r="F30" s="1" cm="1">
        <f t="array" ref="F30:F34">MMULT(-_xlfn.ANCHORARRAY(R14),_xlfn.ANCHORARRAY(C32))</f>
        <v>0</v>
      </c>
      <c r="G30" s="3"/>
      <c r="H30" s="3"/>
      <c r="I30" s="3"/>
      <c r="J30" s="3"/>
      <c r="K30" s="1" cm="1">
        <f t="array" ref="K30:K34">_xlfn.ANCHORARRAY(X12)</f>
        <v>105</v>
      </c>
      <c r="L30" s="3" cm="1">
        <f t="array" ref="L30:L34">TRANSPOSE(C12:G12)</f>
        <v>6</v>
      </c>
      <c r="M30" s="3"/>
      <c r="N30" s="3"/>
      <c r="O30" s="4" t="str" cm="1">
        <f t="array" ref="O30:O39">IF(F30:F39&lt;0,-K30:K39/F30:F39,"")</f>
        <v/>
      </c>
      <c r="P30" s="3" cm="1">
        <f t="array" ref="P30:P34">TRANSPOSE(C12:G12)</f>
        <v>6</v>
      </c>
      <c r="Q30" s="3"/>
      <c r="R30" s="3"/>
      <c r="S30" s="1" cm="1">
        <f t="array" ref="S30:S39">K30:K39+P39*F30:F39</f>
        <v>105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35">
      <c r="A31" s="3"/>
      <c r="B31" s="3"/>
      <c r="C31" s="3"/>
      <c r="D31" s="3"/>
      <c r="E31" s="3"/>
      <c r="F31" s="1">
        <v>-3</v>
      </c>
      <c r="G31" s="3"/>
      <c r="H31" s="3"/>
      <c r="I31" s="3"/>
      <c r="J31" s="3"/>
      <c r="K31" s="1">
        <v>325</v>
      </c>
      <c r="L31" s="3">
        <v>7</v>
      </c>
      <c r="M31" s="3"/>
      <c r="N31" s="3"/>
      <c r="O31" s="4">
        <v>108.33333333333333</v>
      </c>
      <c r="P31" s="3">
        <v>7</v>
      </c>
      <c r="Q31" s="3"/>
      <c r="R31" s="3"/>
      <c r="S31" s="1">
        <v>220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35">
      <c r="A32" s="3"/>
      <c r="B32" s="3"/>
      <c r="C32" s="1" cm="1">
        <f t="array" ref="C32:C36">F4:F8</f>
        <v>0</v>
      </c>
      <c r="D32" s="3"/>
      <c r="E32" s="3"/>
      <c r="F32" s="1">
        <v>0</v>
      </c>
      <c r="G32" s="3"/>
      <c r="H32" s="3"/>
      <c r="I32" s="3"/>
      <c r="J32" s="3"/>
      <c r="K32" s="1">
        <v>220</v>
      </c>
      <c r="L32" s="3">
        <v>2</v>
      </c>
      <c r="M32" s="3"/>
      <c r="N32" s="3"/>
      <c r="O32" s="4" t="str">
        <v/>
      </c>
      <c r="P32" s="3">
        <v>2</v>
      </c>
      <c r="Q32" s="3"/>
      <c r="R32" s="3"/>
      <c r="S32" s="1">
        <v>220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35">
      <c r="A33" s="3"/>
      <c r="B33" s="3"/>
      <c r="C33" s="1">
        <v>3</v>
      </c>
      <c r="D33" s="3"/>
      <c r="E33" s="3"/>
      <c r="F33" s="1">
        <v>-3</v>
      </c>
      <c r="G33" s="3"/>
      <c r="H33" s="3"/>
      <c r="I33" s="3"/>
      <c r="J33" s="3"/>
      <c r="K33" s="1">
        <v>105</v>
      </c>
      <c r="L33" s="3">
        <v>10</v>
      </c>
      <c r="M33" s="3"/>
      <c r="N33" s="3"/>
      <c r="O33" s="4">
        <v>35</v>
      </c>
      <c r="P33" s="3">
        <v>10</v>
      </c>
      <c r="Q33" s="3"/>
      <c r="R33" s="3"/>
      <c r="S33" s="1">
        <v>0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35">
      <c r="A34" s="3"/>
      <c r="B34" s="3"/>
      <c r="C34" s="1">
        <v>0</v>
      </c>
      <c r="D34" s="3"/>
      <c r="E34" s="3"/>
      <c r="F34" s="1">
        <v>0</v>
      </c>
      <c r="G34" s="3"/>
      <c r="H34" s="3"/>
      <c r="I34" s="3"/>
      <c r="J34" s="3"/>
      <c r="K34" s="1">
        <v>120</v>
      </c>
      <c r="L34" s="3">
        <v>5</v>
      </c>
      <c r="M34" s="3"/>
      <c r="N34" s="3"/>
      <c r="O34" s="4" t="str">
        <v/>
      </c>
      <c r="P34" s="3">
        <v>5</v>
      </c>
      <c r="Q34" s="3"/>
      <c r="R34" s="3"/>
      <c r="S34" s="1">
        <v>120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35">
      <c r="A35" s="3"/>
      <c r="B35" s="3"/>
      <c r="C35" s="1">
        <v>0</v>
      </c>
      <c r="D35" s="3"/>
      <c r="E35" s="3"/>
      <c r="F35" s="8">
        <v>0</v>
      </c>
      <c r="G35" s="3"/>
      <c r="H35" s="3"/>
      <c r="I35" s="3"/>
      <c r="J35" s="3"/>
      <c r="K35" s="8">
        <v>0</v>
      </c>
      <c r="L35" s="3" cm="1">
        <f t="array" ref="L35:L39">TRANSPOSE(J12:N12)</f>
        <v>1</v>
      </c>
      <c r="M35" s="3"/>
      <c r="N35" s="3"/>
      <c r="O35" s="3" t="str">
        <v/>
      </c>
      <c r="P35" s="3"/>
      <c r="Q35" s="3"/>
      <c r="R35" s="3"/>
      <c r="S35" s="8">
        <v>0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35">
      <c r="A36" s="3"/>
      <c r="B36" s="3"/>
      <c r="C36" s="1">
        <v>3</v>
      </c>
      <c r="D36" s="3"/>
      <c r="E36" s="3"/>
      <c r="F36" s="8">
        <v>0</v>
      </c>
      <c r="G36" s="3"/>
      <c r="H36" s="3"/>
      <c r="I36" s="3"/>
      <c r="J36" s="3"/>
      <c r="K36" s="8">
        <v>0</v>
      </c>
      <c r="L36" s="3">
        <v>8</v>
      </c>
      <c r="M36" s="3"/>
      <c r="N36" s="3"/>
      <c r="O36" s="3" t="str">
        <v/>
      </c>
      <c r="P36" s="3"/>
      <c r="Q36" s="3"/>
      <c r="R36" s="3"/>
      <c r="S36" s="8">
        <v>0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35">
      <c r="A37" s="3"/>
      <c r="B37" s="3"/>
      <c r="C37" s="3"/>
      <c r="D37" s="3"/>
      <c r="E37" s="3"/>
      <c r="F37" s="8">
        <v>0</v>
      </c>
      <c r="G37" s="3"/>
      <c r="H37" s="3"/>
      <c r="I37" s="3"/>
      <c r="J37" s="3"/>
      <c r="K37" s="8">
        <v>0</v>
      </c>
      <c r="L37" s="3">
        <v>3</v>
      </c>
      <c r="M37" s="3"/>
      <c r="N37" s="3"/>
      <c r="O37" s="3" t="str">
        <v/>
      </c>
      <c r="P37" s="3"/>
      <c r="Q37" s="3"/>
      <c r="R37" s="3"/>
      <c r="S37" s="8">
        <v>0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5">
      <c r="A38" s="3"/>
      <c r="B38" s="3"/>
      <c r="C38" s="3"/>
      <c r="D38" s="3"/>
      <c r="E38" s="3"/>
      <c r="F38" s="8">
        <v>1</v>
      </c>
      <c r="G38" s="3"/>
      <c r="H38" s="3"/>
      <c r="I38" s="3"/>
      <c r="J38" s="3"/>
      <c r="K38" s="8">
        <v>0</v>
      </c>
      <c r="L38" s="3">
        <v>4</v>
      </c>
      <c r="M38" s="3"/>
      <c r="N38" s="3"/>
      <c r="O38" s="3" t="str">
        <v/>
      </c>
      <c r="P38" s="3"/>
      <c r="Q38" s="3"/>
      <c r="R38" s="3"/>
      <c r="S38" s="8">
        <v>35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35">
      <c r="A39" s="3"/>
      <c r="B39" s="3"/>
      <c r="C39" s="3"/>
      <c r="D39" s="3"/>
      <c r="E39" s="3"/>
      <c r="F39" s="8">
        <v>0</v>
      </c>
      <c r="G39" s="3"/>
      <c r="H39" s="3"/>
      <c r="I39" s="3"/>
      <c r="J39" s="3"/>
      <c r="K39" s="8">
        <v>0</v>
      </c>
      <c r="L39" s="3">
        <v>9</v>
      </c>
      <c r="M39" s="3"/>
      <c r="N39" s="3"/>
      <c r="O39" s="4" t="str">
        <v/>
      </c>
      <c r="P39" s="7">
        <f>MIN(O30:O34)</f>
        <v>35</v>
      </c>
      <c r="Q39" s="3"/>
      <c r="R39" s="3"/>
      <c r="S39" s="8">
        <v>0</v>
      </c>
      <c r="T39" s="3"/>
      <c r="U39" s="12" t="s">
        <v>13</v>
      </c>
      <c r="V39" s="12"/>
      <c r="W39" s="7" t="s">
        <v>27</v>
      </c>
      <c r="X39" s="12" t="s">
        <v>14</v>
      </c>
      <c r="Y39" s="12"/>
      <c r="Z39" s="7" t="s">
        <v>28</v>
      </c>
      <c r="AA39" s="3"/>
      <c r="AB39" s="3"/>
      <c r="AC39" s="3"/>
      <c r="AD39" s="3"/>
      <c r="AE39" s="3"/>
    </row>
    <row r="40" spans="1:3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3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31" x14ac:dyDescent="0.3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31" x14ac:dyDescent="0.3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31" x14ac:dyDescent="0.3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31" x14ac:dyDescent="0.3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1:31" x14ac:dyDescent="0.3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spans="1:31" x14ac:dyDescent="0.3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2:20" x14ac:dyDescent="0.3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2:20" x14ac:dyDescent="0.3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2:20" x14ac:dyDescent="0.35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2:20" x14ac:dyDescent="0.35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spans="2:20" x14ac:dyDescent="0.35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2:20" x14ac:dyDescent="0.35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</sheetData>
  <mergeCells count="7">
    <mergeCell ref="X39:Y39"/>
    <mergeCell ref="A1:U1"/>
    <mergeCell ref="A10:U10"/>
    <mergeCell ref="B22:L22"/>
    <mergeCell ref="B28:H28"/>
    <mergeCell ref="J28:S28"/>
    <mergeCell ref="U39:V3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5D79-2581-4D2A-9179-F5B53B158A55}">
  <dimension ref="A1:AE54"/>
  <sheetViews>
    <sheetView showGridLines="0" topLeftCell="H27" zoomScale="145" zoomScaleNormal="145" workbookViewId="0">
      <selection activeCell="L36" sqref="L36"/>
    </sheetView>
  </sheetViews>
  <sheetFormatPr baseColWidth="10" defaultColWidth="6.7265625" defaultRowHeight="14.5" x14ac:dyDescent="0.35"/>
  <cols>
    <col min="3" max="3" width="6.81640625" bestFit="1" customWidth="1"/>
    <col min="4" max="4" width="10.08984375" bestFit="1" customWidth="1"/>
    <col min="5" max="15" width="6.81640625" bestFit="1" customWidth="1"/>
    <col min="18" max="18" width="10.08984375" bestFit="1" customWidth="1"/>
    <col min="19" max="23" width="6.81640625" bestFit="1" customWidth="1"/>
    <col min="24" max="24" width="10.08984375" bestFit="1" customWidth="1"/>
    <col min="25" max="27" width="6.81640625" bestFit="1" customWidth="1"/>
  </cols>
  <sheetData>
    <row r="1" spans="1:31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35">
      <c r="A3" s="3"/>
      <c r="B3" s="3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16</v>
      </c>
      <c r="K3" s="3" t="s">
        <v>17</v>
      </c>
      <c r="L3" s="3" t="s">
        <v>18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35">
      <c r="A4" s="3"/>
      <c r="B4" s="3"/>
      <c r="C4" s="1">
        <v>7</v>
      </c>
      <c r="D4" s="1">
        <v>0</v>
      </c>
      <c r="E4" s="1">
        <v>15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3"/>
      <c r="N4" s="3"/>
      <c r="O4" s="1">
        <v>105</v>
      </c>
      <c r="P4" s="3"/>
      <c r="Q4" s="3"/>
      <c r="R4" s="1">
        <v>17</v>
      </c>
      <c r="S4" s="1">
        <v>30</v>
      </c>
      <c r="T4" s="11">
        <v>-4</v>
      </c>
      <c r="U4" s="1">
        <v>5</v>
      </c>
      <c r="V4" s="11">
        <v>-10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3"/>
      <c r="AC4" s="3"/>
      <c r="AD4" s="3"/>
      <c r="AE4" s="3"/>
    </row>
    <row r="5" spans="1:31" x14ac:dyDescent="0.35">
      <c r="A5" s="3"/>
      <c r="B5" s="3"/>
      <c r="C5" s="1">
        <v>0</v>
      </c>
      <c r="D5" s="1">
        <v>2</v>
      </c>
      <c r="E5" s="1">
        <v>5</v>
      </c>
      <c r="F5" s="1">
        <v>3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3"/>
      <c r="N5" s="3"/>
      <c r="O5" s="1">
        <v>765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4.65" customHeight="1" x14ac:dyDescent="0.35">
      <c r="A6" s="3"/>
      <c r="B6" s="3"/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3"/>
      <c r="N6" s="3"/>
      <c r="O6" s="1">
        <v>220</v>
      </c>
      <c r="P6" s="3"/>
      <c r="Q6" s="3"/>
      <c r="R6" s="2"/>
      <c r="S6" s="2"/>
      <c r="T6" s="2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4.65" customHeight="1" x14ac:dyDescent="0.35">
      <c r="A7" s="3"/>
      <c r="B7" s="3"/>
      <c r="C7" s="1">
        <v>-1</v>
      </c>
      <c r="D7" s="1">
        <v>0</v>
      </c>
      <c r="E7" s="1">
        <v>-2</v>
      </c>
      <c r="F7" s="1">
        <v>0</v>
      </c>
      <c r="G7" s="1">
        <v>-1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3"/>
      <c r="N7" s="3"/>
      <c r="O7" s="1">
        <v>-120</v>
      </c>
      <c r="P7" s="3"/>
      <c r="Q7" s="3"/>
      <c r="R7" s="2"/>
      <c r="S7" s="2"/>
      <c r="T7" s="2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35">
      <c r="A8" s="3"/>
      <c r="B8" s="3"/>
      <c r="C8" s="1">
        <v>0</v>
      </c>
      <c r="D8" s="1">
        <v>0</v>
      </c>
      <c r="E8" s="1">
        <v>0</v>
      </c>
      <c r="F8" s="1">
        <v>3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3"/>
      <c r="N8" s="3"/>
      <c r="O8" s="1">
        <v>225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35">
      <c r="A10" s="13" t="s">
        <v>22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35">
      <c r="A12" s="3"/>
      <c r="B12" s="3"/>
      <c r="C12" s="1">
        <v>6</v>
      </c>
      <c r="D12" s="1">
        <v>7</v>
      </c>
      <c r="E12" s="1">
        <v>2</v>
      </c>
      <c r="F12" s="1">
        <v>4</v>
      </c>
      <c r="G12" s="1">
        <v>5</v>
      </c>
      <c r="H12" s="3"/>
      <c r="I12" s="3"/>
      <c r="J12" s="1">
        <v>1</v>
      </c>
      <c r="K12" s="1">
        <v>8</v>
      </c>
      <c r="L12" s="1">
        <v>3</v>
      </c>
      <c r="M12" s="1">
        <v>10</v>
      </c>
      <c r="N12" s="1">
        <v>9</v>
      </c>
      <c r="O12" s="3"/>
      <c r="P12" s="3"/>
      <c r="Q12" s="3"/>
      <c r="R12" s="3"/>
      <c r="S12" s="3"/>
      <c r="T12" s="3"/>
      <c r="U12" s="3"/>
      <c r="V12" s="3"/>
      <c r="W12" s="3"/>
      <c r="X12" s="1" cm="1">
        <f t="array" ref="X12:X16">MMULT(_xlfn.ANCHORARRAY(R14),O4:O8)</f>
        <v>105</v>
      </c>
      <c r="Y12" s="3"/>
      <c r="Z12" s="3"/>
      <c r="AA12" s="3"/>
      <c r="AB12" s="3"/>
      <c r="AC12" s="3"/>
      <c r="AD12" s="3"/>
      <c r="AE12" s="3"/>
    </row>
    <row r="13" spans="1:3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">
        <v>220</v>
      </c>
      <c r="Y13" s="3"/>
      <c r="Z13" s="3"/>
      <c r="AA13" s="3"/>
      <c r="AB13" s="3"/>
      <c r="AC13" s="3"/>
      <c r="AD13" s="3"/>
      <c r="AE13" s="3"/>
    </row>
    <row r="14" spans="1:31" x14ac:dyDescent="0.35">
      <c r="A14" s="3"/>
      <c r="B14" s="3"/>
      <c r="C14" s="4">
        <v>0</v>
      </c>
      <c r="D14" s="4">
        <v>0</v>
      </c>
      <c r="E14" s="4">
        <f>S4</f>
        <v>30</v>
      </c>
      <c r="F14" s="4">
        <f>5</f>
        <v>5</v>
      </c>
      <c r="G14" s="4">
        <f>V4</f>
        <v>-10</v>
      </c>
      <c r="H14" s="3"/>
      <c r="I14" s="3"/>
      <c r="J14" s="4">
        <f>R4</f>
        <v>17</v>
      </c>
      <c r="K14" s="4">
        <v>0</v>
      </c>
      <c r="L14" s="4">
        <f>T4</f>
        <v>-4</v>
      </c>
      <c r="M14" s="4">
        <v>0</v>
      </c>
      <c r="N14" s="4">
        <v>0</v>
      </c>
      <c r="O14" s="3"/>
      <c r="P14" s="3"/>
      <c r="Q14" s="3"/>
      <c r="R14" s="1" cm="1">
        <f t="array" ref="R14:V18">MINVERSE(C16:G20)</f>
        <v>1</v>
      </c>
      <c r="S14" s="1">
        <v>0</v>
      </c>
      <c r="T14" s="1">
        <v>0</v>
      </c>
      <c r="U14" s="1">
        <v>0</v>
      </c>
      <c r="V14" s="1">
        <v>0</v>
      </c>
      <c r="W14" s="3"/>
      <c r="X14" s="1">
        <v>220</v>
      </c>
      <c r="Y14" s="3"/>
      <c r="Z14" s="3"/>
      <c r="AA14" s="3"/>
      <c r="AB14" s="3"/>
      <c r="AC14" s="3"/>
      <c r="AD14" s="3"/>
      <c r="AE14" s="3"/>
    </row>
    <row r="15" spans="1:3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">
        <v>0</v>
      </c>
      <c r="S15" s="1">
        <v>1</v>
      </c>
      <c r="T15" s="1">
        <v>-2</v>
      </c>
      <c r="U15" s="1">
        <v>-1</v>
      </c>
      <c r="V15" s="1">
        <v>-1</v>
      </c>
      <c r="W15" s="3"/>
      <c r="X15" s="1">
        <v>35</v>
      </c>
      <c r="Y15" s="3"/>
      <c r="Z15" s="3"/>
      <c r="AA15" s="3"/>
      <c r="AB15" s="3"/>
      <c r="AC15" s="3"/>
      <c r="AD15" s="3"/>
      <c r="AE15" s="3"/>
    </row>
    <row r="16" spans="1:31" x14ac:dyDescent="0.35">
      <c r="A16" s="3"/>
      <c r="B16" s="3"/>
      <c r="C16" s="4" cm="1">
        <f t="array" ref="C16:C20">H4:H8</f>
        <v>1</v>
      </c>
      <c r="D16" s="4" cm="1">
        <f t="array" ref="D16:D20">I4:I8</f>
        <v>0</v>
      </c>
      <c r="E16" s="4" cm="1">
        <f t="array" ref="E16:E20">D4:D8</f>
        <v>0</v>
      </c>
      <c r="F16" s="4" cm="1">
        <f t="array" ref="F16:F20">F4:F8</f>
        <v>0</v>
      </c>
      <c r="G16" s="4" cm="1">
        <f t="array" ref="G16:G20">G4:G8</f>
        <v>0</v>
      </c>
      <c r="H16" s="5"/>
      <c r="I16" s="3"/>
      <c r="J16" s="4" cm="1">
        <f t="array" ref="J16:J20">C4:C8</f>
        <v>7</v>
      </c>
      <c r="K16" s="4" cm="1">
        <f t="array" ref="K16:K20">J4:J8</f>
        <v>0</v>
      </c>
      <c r="L16" s="4" cm="1">
        <f t="array" ref="L16:L20">E4:E8</f>
        <v>15</v>
      </c>
      <c r="M16" s="4" cm="1">
        <f t="array" ref="M16:M20">L4:L8</f>
        <v>0</v>
      </c>
      <c r="N16" s="4" cm="1">
        <f t="array" ref="N16:N20">K4:K8</f>
        <v>0</v>
      </c>
      <c r="O16" s="3"/>
      <c r="P16" s="3"/>
      <c r="Q16" s="3"/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3"/>
      <c r="X16" s="1">
        <v>120</v>
      </c>
      <c r="Y16" s="3"/>
      <c r="Z16" s="3"/>
      <c r="AA16" s="3"/>
      <c r="AB16" s="3"/>
      <c r="AC16" s="3"/>
      <c r="AD16" s="3"/>
      <c r="AE16" s="3"/>
    </row>
    <row r="17" spans="1:31" x14ac:dyDescent="0.35">
      <c r="A17" s="3"/>
      <c r="B17" s="3"/>
      <c r="C17" s="4">
        <v>0</v>
      </c>
      <c r="D17" s="4">
        <v>1</v>
      </c>
      <c r="E17" s="4">
        <v>2</v>
      </c>
      <c r="F17" s="4">
        <v>3</v>
      </c>
      <c r="G17" s="4">
        <v>0</v>
      </c>
      <c r="H17" s="5"/>
      <c r="I17" s="3"/>
      <c r="J17" s="4">
        <v>0</v>
      </c>
      <c r="K17" s="4">
        <v>0</v>
      </c>
      <c r="L17" s="4">
        <v>5</v>
      </c>
      <c r="M17" s="4">
        <v>0</v>
      </c>
      <c r="N17" s="4">
        <v>0</v>
      </c>
      <c r="O17" s="3"/>
      <c r="P17" s="3"/>
      <c r="Q17" s="3"/>
      <c r="R17" s="1">
        <v>0</v>
      </c>
      <c r="S17" s="1">
        <v>0</v>
      </c>
      <c r="T17" s="1">
        <v>0</v>
      </c>
      <c r="U17" s="1">
        <v>0.33333333333333331</v>
      </c>
      <c r="V17" s="1">
        <v>0.33333333333333331</v>
      </c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35">
      <c r="A18" s="3"/>
      <c r="B18" s="3"/>
      <c r="C18" s="4">
        <v>0</v>
      </c>
      <c r="D18" s="4">
        <v>0</v>
      </c>
      <c r="E18" s="4">
        <v>1</v>
      </c>
      <c r="F18" s="4">
        <v>0</v>
      </c>
      <c r="G18" s="4">
        <v>0</v>
      </c>
      <c r="H18" s="5"/>
      <c r="I18" s="3"/>
      <c r="J18" s="4">
        <v>1</v>
      </c>
      <c r="K18" s="4">
        <v>1</v>
      </c>
      <c r="L18" s="4">
        <v>0</v>
      </c>
      <c r="M18" s="4">
        <v>0</v>
      </c>
      <c r="N18" s="4">
        <v>0</v>
      </c>
      <c r="O18" s="3"/>
      <c r="P18" s="3"/>
      <c r="Q18" s="3"/>
      <c r="R18" s="1">
        <v>0</v>
      </c>
      <c r="S18" s="1">
        <v>0</v>
      </c>
      <c r="T18" s="1">
        <v>0</v>
      </c>
      <c r="U18" s="1">
        <v>-1</v>
      </c>
      <c r="V18" s="1">
        <v>0</v>
      </c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35">
      <c r="A19" s="3"/>
      <c r="B19" s="3"/>
      <c r="C19" s="4">
        <v>0</v>
      </c>
      <c r="D19" s="4">
        <v>0</v>
      </c>
      <c r="E19" s="4">
        <v>0</v>
      </c>
      <c r="F19" s="4">
        <v>0</v>
      </c>
      <c r="G19" s="4">
        <v>-1</v>
      </c>
      <c r="H19" s="5"/>
      <c r="I19" s="3"/>
      <c r="J19" s="4">
        <v>-1</v>
      </c>
      <c r="K19" s="4">
        <v>0</v>
      </c>
      <c r="L19" s="4">
        <v>-2</v>
      </c>
      <c r="M19" s="4">
        <v>0</v>
      </c>
      <c r="N19" s="4">
        <v>1</v>
      </c>
      <c r="O19" s="3"/>
      <c r="P19" s="3"/>
      <c r="Q19" s="3"/>
      <c r="R19" s="3"/>
      <c r="S19" s="3"/>
      <c r="T19" s="3"/>
      <c r="U19" s="3"/>
      <c r="V19" s="3"/>
      <c r="W19" s="3"/>
      <c r="X19" s="1" cm="1">
        <f t="array" ref="X19">MMULT(C14:G14,_xlfn.ANCHORARRAY(X12))</f>
        <v>5575</v>
      </c>
      <c r="Y19" s="3"/>
      <c r="Z19" s="3"/>
      <c r="AA19" s="3"/>
      <c r="AB19" s="3"/>
      <c r="AC19" s="3"/>
      <c r="AD19" s="3"/>
      <c r="AE19" s="3"/>
    </row>
    <row r="20" spans="1:31" x14ac:dyDescent="0.35">
      <c r="A20" s="3"/>
      <c r="B20" s="3"/>
      <c r="C20" s="4">
        <v>0</v>
      </c>
      <c r="D20" s="4">
        <v>0</v>
      </c>
      <c r="E20" s="4">
        <v>0</v>
      </c>
      <c r="F20" s="4">
        <v>3</v>
      </c>
      <c r="G20" s="4">
        <v>1</v>
      </c>
      <c r="H20" s="5"/>
      <c r="I20" s="3"/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35">
      <c r="A22" s="3"/>
      <c r="B22" s="14" t="s">
        <v>9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35">
      <c r="A24" s="3"/>
      <c r="B24" s="3"/>
      <c r="C24" s="3"/>
      <c r="D24" s="1" cm="1">
        <f t="array" ref="D24:H24">MMULT(C14:G14,_xlfn.ANCHORARRAY(R14))</f>
        <v>0</v>
      </c>
      <c r="E24" s="1">
        <v>0</v>
      </c>
      <c r="F24" s="1">
        <v>30</v>
      </c>
      <c r="G24" s="1">
        <v>11.666666666666666</v>
      </c>
      <c r="H24" s="1">
        <v>1.6666666666666665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35">
      <c r="A26" s="3"/>
      <c r="B26" s="3"/>
      <c r="C26" s="3"/>
      <c r="D26" s="1" cm="1">
        <f t="array" ref="D26:H26">MMULT(_xlfn.ANCHORARRAY(D24),J16:N20)</f>
        <v>18.333333333333336</v>
      </c>
      <c r="E26" s="1">
        <v>30</v>
      </c>
      <c r="F26" s="1">
        <v>-23.333333333333332</v>
      </c>
      <c r="G26" s="1">
        <v>1.6666666666666665</v>
      </c>
      <c r="H26" s="1">
        <v>11.666666666666666</v>
      </c>
      <c r="I26" s="3"/>
      <c r="J26" s="3"/>
      <c r="K26" s="1" cm="1">
        <f t="array" ref="K26:O26">J14:N14-_xlfn.ANCHORARRAY(D26)</f>
        <v>-1.3333333333333357</v>
      </c>
      <c r="L26" s="1">
        <v>-30</v>
      </c>
      <c r="M26" s="1">
        <v>19.333333333333332</v>
      </c>
      <c r="N26" s="1">
        <v>-1.6666666666666665</v>
      </c>
      <c r="O26" s="1">
        <v>-11.666666666666666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 cm="1">
        <f t="array" ref="K27:O27">J12:N12</f>
        <v>1</v>
      </c>
      <c r="L27" s="3">
        <v>8</v>
      </c>
      <c r="M27" s="3">
        <v>3</v>
      </c>
      <c r="N27" s="3">
        <v>10</v>
      </c>
      <c r="O27" s="3">
        <v>9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35">
      <c r="A28" s="3"/>
      <c r="B28" s="14" t="s">
        <v>10</v>
      </c>
      <c r="C28" s="14"/>
      <c r="D28" s="14"/>
      <c r="E28" s="14"/>
      <c r="F28" s="14"/>
      <c r="G28" s="14"/>
      <c r="H28" s="14"/>
      <c r="I28" s="6"/>
      <c r="J28" s="14" t="s">
        <v>11</v>
      </c>
      <c r="K28" s="14"/>
      <c r="L28" s="14"/>
      <c r="M28" s="14"/>
      <c r="N28" s="14"/>
      <c r="O28" s="14"/>
      <c r="P28" s="14"/>
      <c r="Q28" s="14"/>
      <c r="R28" s="14"/>
      <c r="S28" s="14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35">
      <c r="A30" s="3"/>
      <c r="B30" s="3" t="s">
        <v>12</v>
      </c>
      <c r="C30" s="7" t="s">
        <v>19</v>
      </c>
      <c r="D30" s="3"/>
      <c r="E30" s="3"/>
      <c r="F30" s="1" cm="1">
        <f t="array" ref="F30:F34">MMULT(-_xlfn.ANCHORARRAY(R14),_xlfn.ANCHORARRAY(C32))</f>
        <v>-15</v>
      </c>
      <c r="G30" s="3"/>
      <c r="H30" s="3"/>
      <c r="I30" s="3"/>
      <c r="J30" s="3"/>
      <c r="K30" s="1" cm="1">
        <f t="array" ref="K30:K34">_xlfn.ANCHORARRAY(X12)</f>
        <v>105</v>
      </c>
      <c r="L30" s="3" cm="1">
        <f t="array" ref="L30:L34">TRANSPOSE(C12:G12)</f>
        <v>6</v>
      </c>
      <c r="M30" s="3"/>
      <c r="N30" s="3"/>
      <c r="O30" s="4" cm="1">
        <f t="array" ref="O30:O39">IF(F30:F39&lt;0,-K30:K39/F30:F39,"")</f>
        <v>7</v>
      </c>
      <c r="P30" s="3" cm="1">
        <f t="array" ref="P30:P34">TRANSPOSE(C12:G12)</f>
        <v>6</v>
      </c>
      <c r="Q30" s="3"/>
      <c r="R30" s="3"/>
      <c r="S30" s="1" cm="1">
        <f t="array" ref="S30:S39">K30:K39+P39*F30:F39</f>
        <v>0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35">
      <c r="A31" s="3"/>
      <c r="B31" s="3"/>
      <c r="C31" s="3"/>
      <c r="D31" s="3"/>
      <c r="E31" s="3"/>
      <c r="F31" s="1">
        <v>-7</v>
      </c>
      <c r="G31" s="3"/>
      <c r="H31" s="3"/>
      <c r="I31" s="3"/>
      <c r="J31" s="3"/>
      <c r="K31" s="1">
        <v>220</v>
      </c>
      <c r="L31" s="3">
        <v>7</v>
      </c>
      <c r="M31" s="3"/>
      <c r="N31" s="3"/>
      <c r="O31" s="4">
        <v>31.428571428571427</v>
      </c>
      <c r="P31" s="3">
        <v>7</v>
      </c>
      <c r="Q31" s="3"/>
      <c r="R31" s="3"/>
      <c r="S31" s="1">
        <v>171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35">
      <c r="A32" s="3"/>
      <c r="B32" s="3"/>
      <c r="C32" s="1" cm="1">
        <f t="array" ref="C32:C36">E4:E8</f>
        <v>15</v>
      </c>
      <c r="D32" s="3"/>
      <c r="E32" s="3"/>
      <c r="F32" s="1">
        <v>0</v>
      </c>
      <c r="G32" s="3"/>
      <c r="H32" s="3"/>
      <c r="I32" s="3"/>
      <c r="J32" s="3"/>
      <c r="K32" s="1">
        <v>220</v>
      </c>
      <c r="L32" s="3">
        <v>2</v>
      </c>
      <c r="M32" s="3"/>
      <c r="N32" s="3"/>
      <c r="O32" s="4" t="str">
        <v/>
      </c>
      <c r="P32" s="3">
        <v>2</v>
      </c>
      <c r="Q32" s="3"/>
      <c r="R32" s="3"/>
      <c r="S32" s="1">
        <v>220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35">
      <c r="A33" s="3"/>
      <c r="B33" s="3"/>
      <c r="C33" s="1">
        <v>5</v>
      </c>
      <c r="D33" s="3"/>
      <c r="E33" s="3"/>
      <c r="F33" s="1">
        <v>0.66666666666666663</v>
      </c>
      <c r="G33" s="3"/>
      <c r="H33" s="3"/>
      <c r="I33" s="3"/>
      <c r="J33" s="3"/>
      <c r="K33" s="1">
        <v>35</v>
      </c>
      <c r="L33" s="3">
        <v>4</v>
      </c>
      <c r="M33" s="3"/>
      <c r="N33" s="3"/>
      <c r="O33" s="4" t="str">
        <v/>
      </c>
      <c r="P33" s="3">
        <v>4</v>
      </c>
      <c r="Q33" s="3"/>
      <c r="R33" s="3"/>
      <c r="S33" s="1">
        <v>39.666666666666664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35">
      <c r="A34" s="3"/>
      <c r="B34" s="3"/>
      <c r="C34" s="1">
        <v>0</v>
      </c>
      <c r="D34" s="3"/>
      <c r="E34" s="3"/>
      <c r="F34" s="1">
        <v>-2</v>
      </c>
      <c r="G34" s="3"/>
      <c r="H34" s="3"/>
      <c r="I34" s="3"/>
      <c r="J34" s="3"/>
      <c r="K34" s="1">
        <v>120</v>
      </c>
      <c r="L34" s="3">
        <v>5</v>
      </c>
      <c r="M34" s="3"/>
      <c r="N34" s="3"/>
      <c r="O34" s="4">
        <v>60</v>
      </c>
      <c r="P34" s="3">
        <v>5</v>
      </c>
      <c r="Q34" s="3"/>
      <c r="R34" s="3"/>
      <c r="S34" s="1">
        <v>106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35">
      <c r="A35" s="3"/>
      <c r="B35" s="3"/>
      <c r="C35" s="1">
        <v>-2</v>
      </c>
      <c r="D35" s="3"/>
      <c r="E35" s="3"/>
      <c r="F35" s="8">
        <v>0</v>
      </c>
      <c r="G35" s="3"/>
      <c r="H35" s="3"/>
      <c r="I35" s="3"/>
      <c r="J35" s="3"/>
      <c r="K35" s="8">
        <v>0</v>
      </c>
      <c r="L35" s="3" cm="1">
        <f t="array" ref="L35:L39">TRANSPOSE(J12:N12)</f>
        <v>1</v>
      </c>
      <c r="M35" s="3"/>
      <c r="N35" s="3"/>
      <c r="O35" s="3" t="str">
        <v/>
      </c>
      <c r="P35" s="3"/>
      <c r="Q35" s="3"/>
      <c r="R35" s="3"/>
      <c r="S35" s="8">
        <v>0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35">
      <c r="A36" s="3"/>
      <c r="B36" s="3"/>
      <c r="C36" s="1">
        <v>0</v>
      </c>
      <c r="D36" s="3"/>
      <c r="E36" s="3"/>
      <c r="F36" s="8">
        <v>0</v>
      </c>
      <c r="G36" s="3"/>
      <c r="H36" s="3"/>
      <c r="I36" s="3"/>
      <c r="J36" s="3"/>
      <c r="K36" s="8">
        <v>0</v>
      </c>
      <c r="L36" s="3">
        <v>8</v>
      </c>
      <c r="M36" s="3"/>
      <c r="N36" s="3"/>
      <c r="O36" s="3" t="str">
        <v/>
      </c>
      <c r="P36" s="3"/>
      <c r="Q36" s="3"/>
      <c r="R36" s="3"/>
      <c r="S36" s="8">
        <v>0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35">
      <c r="A37" s="3"/>
      <c r="B37" s="3"/>
      <c r="C37" s="3"/>
      <c r="D37" s="3"/>
      <c r="E37" s="3"/>
      <c r="F37" s="8">
        <v>1</v>
      </c>
      <c r="G37" s="3"/>
      <c r="H37" s="3"/>
      <c r="I37" s="3"/>
      <c r="J37" s="3"/>
      <c r="K37" s="8">
        <v>0</v>
      </c>
      <c r="L37" s="3">
        <v>3</v>
      </c>
      <c r="M37" s="3"/>
      <c r="N37" s="3"/>
      <c r="O37" s="3" t="str">
        <v/>
      </c>
      <c r="P37" s="3"/>
      <c r="Q37" s="3"/>
      <c r="R37" s="3"/>
      <c r="S37" s="8">
        <v>7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5">
      <c r="A38" s="3"/>
      <c r="B38" s="3"/>
      <c r="C38" s="3"/>
      <c r="D38" s="3"/>
      <c r="E38" s="3"/>
      <c r="F38" s="8">
        <v>0</v>
      </c>
      <c r="G38" s="3"/>
      <c r="H38" s="3"/>
      <c r="I38" s="3"/>
      <c r="J38" s="3"/>
      <c r="K38" s="8">
        <v>0</v>
      </c>
      <c r="L38" s="3">
        <v>10</v>
      </c>
      <c r="M38" s="3"/>
      <c r="N38" s="3"/>
      <c r="O38" s="3" t="str">
        <v/>
      </c>
      <c r="P38" s="3"/>
      <c r="Q38" s="3"/>
      <c r="R38" s="3"/>
      <c r="S38" s="8">
        <v>0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35">
      <c r="A39" s="3"/>
      <c r="B39" s="3"/>
      <c r="C39" s="3"/>
      <c r="D39" s="3"/>
      <c r="E39" s="3"/>
      <c r="F39" s="8">
        <v>0</v>
      </c>
      <c r="G39" s="3"/>
      <c r="H39" s="3"/>
      <c r="I39" s="3"/>
      <c r="J39" s="3"/>
      <c r="K39" s="8">
        <v>0</v>
      </c>
      <c r="L39" s="3">
        <v>9</v>
      </c>
      <c r="M39" s="3"/>
      <c r="N39" s="3"/>
      <c r="O39" s="4" t="str">
        <v/>
      </c>
      <c r="P39" s="7">
        <f>MIN(O30:O34)</f>
        <v>7</v>
      </c>
      <c r="Q39" s="3"/>
      <c r="R39" s="3"/>
      <c r="S39" s="8">
        <v>0</v>
      </c>
      <c r="T39" s="3"/>
      <c r="U39" s="12" t="s">
        <v>13</v>
      </c>
      <c r="V39" s="12"/>
      <c r="W39" s="7" t="s">
        <v>19</v>
      </c>
      <c r="X39" s="12" t="s">
        <v>14</v>
      </c>
      <c r="Y39" s="12"/>
      <c r="Z39" s="7" t="s">
        <v>15</v>
      </c>
      <c r="AA39" s="3"/>
      <c r="AB39" s="3"/>
      <c r="AC39" s="3"/>
      <c r="AD39" s="3"/>
      <c r="AE39" s="3"/>
    </row>
    <row r="40" spans="1:3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3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31" x14ac:dyDescent="0.3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31" x14ac:dyDescent="0.3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31" x14ac:dyDescent="0.3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31" x14ac:dyDescent="0.3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1:31" x14ac:dyDescent="0.3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spans="1:31" x14ac:dyDescent="0.3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2:20" x14ac:dyDescent="0.3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2:20" x14ac:dyDescent="0.3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2:20" x14ac:dyDescent="0.35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2:20" x14ac:dyDescent="0.35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spans="2:20" x14ac:dyDescent="0.35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2:20" x14ac:dyDescent="0.35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</sheetData>
  <mergeCells count="7">
    <mergeCell ref="X39:Y39"/>
    <mergeCell ref="A1:U1"/>
    <mergeCell ref="A10:U10"/>
    <mergeCell ref="B22:L22"/>
    <mergeCell ref="B28:H28"/>
    <mergeCell ref="J28:S28"/>
    <mergeCell ref="U39:V3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A073-D613-45CE-BB23-C4D6E90A22A9}">
  <dimension ref="A1:AE54"/>
  <sheetViews>
    <sheetView showGridLines="0" zoomScale="84" zoomScaleNormal="85" workbookViewId="0">
      <selection activeCell="A4" sqref="A4"/>
    </sheetView>
  </sheetViews>
  <sheetFormatPr baseColWidth="10" defaultColWidth="6.7265625" defaultRowHeight="14.5" x14ac:dyDescent="0.35"/>
  <cols>
    <col min="3" max="3" width="6.81640625" bestFit="1" customWidth="1"/>
    <col min="4" max="4" width="10.08984375" bestFit="1" customWidth="1"/>
    <col min="5" max="15" width="6.81640625" bestFit="1" customWidth="1"/>
    <col min="18" max="18" width="10.08984375" bestFit="1" customWidth="1"/>
    <col min="19" max="23" width="6.81640625" bestFit="1" customWidth="1"/>
    <col min="24" max="24" width="10.08984375" bestFit="1" customWidth="1"/>
    <col min="25" max="27" width="6.81640625" bestFit="1" customWidth="1"/>
  </cols>
  <sheetData>
    <row r="1" spans="1:31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35">
      <c r="A3" s="3"/>
      <c r="B3" s="3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16</v>
      </c>
      <c r="K3" s="3" t="s">
        <v>17</v>
      </c>
      <c r="L3" s="3" t="s">
        <v>18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35">
      <c r="A4" s="3"/>
      <c r="B4" s="3"/>
      <c r="C4" s="1">
        <v>7</v>
      </c>
      <c r="D4" s="1">
        <v>0</v>
      </c>
      <c r="E4" s="1">
        <v>15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3"/>
      <c r="N4" s="3"/>
      <c r="O4" s="1">
        <v>105</v>
      </c>
      <c r="P4" s="3"/>
      <c r="Q4" s="3"/>
      <c r="R4" s="1">
        <v>17</v>
      </c>
      <c r="S4" s="1">
        <v>30</v>
      </c>
      <c r="T4" s="11">
        <v>-4</v>
      </c>
      <c r="U4" s="1">
        <v>5</v>
      </c>
      <c r="V4" s="11">
        <v>-10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3"/>
      <c r="AC4" s="3"/>
      <c r="AD4" s="3"/>
      <c r="AE4" s="3"/>
    </row>
    <row r="5" spans="1:31" x14ac:dyDescent="0.35">
      <c r="A5" s="3"/>
      <c r="B5" s="3"/>
      <c r="C5" s="1">
        <v>0</v>
      </c>
      <c r="D5" s="1">
        <v>2</v>
      </c>
      <c r="E5" s="1">
        <v>5</v>
      </c>
      <c r="F5" s="1">
        <v>3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3"/>
      <c r="N5" s="3"/>
      <c r="O5" s="1">
        <v>765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4.65" customHeight="1" x14ac:dyDescent="0.35">
      <c r="A6" s="3"/>
      <c r="B6" s="3"/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3"/>
      <c r="N6" s="3"/>
      <c r="O6" s="1">
        <v>220</v>
      </c>
      <c r="P6" s="3"/>
      <c r="Q6" s="3"/>
      <c r="R6" s="2"/>
      <c r="S6" s="2"/>
      <c r="T6" s="2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4.65" customHeight="1" x14ac:dyDescent="0.35">
      <c r="A7" s="3"/>
      <c r="B7" s="3"/>
      <c r="C7" s="1">
        <v>-1</v>
      </c>
      <c r="D7" s="1">
        <v>0</v>
      </c>
      <c r="E7" s="1">
        <v>-2</v>
      </c>
      <c r="F7" s="1">
        <v>0</v>
      </c>
      <c r="G7" s="1">
        <v>-1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3"/>
      <c r="N7" s="3"/>
      <c r="O7" s="1">
        <v>-120</v>
      </c>
      <c r="P7" s="3"/>
      <c r="Q7" s="3"/>
      <c r="R7" s="2"/>
      <c r="S7" s="2"/>
      <c r="T7" s="2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35">
      <c r="A8" s="3"/>
      <c r="B8" s="3"/>
      <c r="C8" s="1">
        <v>0</v>
      </c>
      <c r="D8" s="1">
        <v>0</v>
      </c>
      <c r="E8" s="1">
        <v>0</v>
      </c>
      <c r="F8" s="1">
        <v>3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3"/>
      <c r="N8" s="3"/>
      <c r="O8" s="1">
        <v>225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35">
      <c r="A10" s="13" t="s">
        <v>29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35">
      <c r="A12" s="3"/>
      <c r="B12" s="3"/>
      <c r="C12" s="1">
        <v>3</v>
      </c>
      <c r="D12" s="1">
        <v>7</v>
      </c>
      <c r="E12" s="1">
        <v>2</v>
      </c>
      <c r="F12" s="1">
        <v>4</v>
      </c>
      <c r="G12" s="1">
        <v>5</v>
      </c>
      <c r="H12" s="3"/>
      <c r="I12" s="3"/>
      <c r="J12" s="1">
        <v>1</v>
      </c>
      <c r="K12" s="1">
        <v>8</v>
      </c>
      <c r="L12" s="1">
        <v>6</v>
      </c>
      <c r="M12" s="1">
        <v>10</v>
      </c>
      <c r="N12" s="1">
        <v>9</v>
      </c>
      <c r="O12" s="3"/>
      <c r="P12" s="3"/>
      <c r="Q12" s="3"/>
      <c r="R12" s="3"/>
      <c r="S12" s="3"/>
      <c r="T12" s="3"/>
      <c r="U12" s="3"/>
      <c r="V12" s="3"/>
      <c r="W12" s="3"/>
      <c r="X12" s="1" cm="1">
        <f t="array" ref="X12:X16">MMULT(_xlfn.ANCHORARRAY(R14),O4:O8)</f>
        <v>7</v>
      </c>
      <c r="Y12" s="3"/>
      <c r="Z12" s="3"/>
      <c r="AA12" s="3"/>
      <c r="AB12" s="3"/>
      <c r="AC12" s="3"/>
      <c r="AD12" s="3"/>
      <c r="AE12" s="3"/>
    </row>
    <row r="13" spans="1:3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">
        <v>171</v>
      </c>
      <c r="Y13" s="3"/>
      <c r="Z13" s="3"/>
      <c r="AA13" s="3"/>
      <c r="AB13" s="3"/>
      <c r="AC13" s="3"/>
      <c r="AD13" s="3"/>
      <c r="AE13" s="3"/>
    </row>
    <row r="14" spans="1:31" x14ac:dyDescent="0.35">
      <c r="A14" s="3"/>
      <c r="B14" s="3"/>
      <c r="C14" s="4">
        <v>-4</v>
      </c>
      <c r="D14" s="4">
        <v>0</v>
      </c>
      <c r="E14" s="4">
        <f>S4</f>
        <v>30</v>
      </c>
      <c r="F14" s="4">
        <f>5</f>
        <v>5</v>
      </c>
      <c r="G14" s="4">
        <f>V4</f>
        <v>-10</v>
      </c>
      <c r="H14" s="3"/>
      <c r="I14" s="3"/>
      <c r="J14" s="4">
        <f>R4</f>
        <v>17</v>
      </c>
      <c r="K14" s="4">
        <v>0</v>
      </c>
      <c r="L14" s="4">
        <v>0</v>
      </c>
      <c r="M14" s="4">
        <v>0</v>
      </c>
      <c r="N14" s="4">
        <v>0</v>
      </c>
      <c r="O14" s="3"/>
      <c r="P14" s="3"/>
      <c r="Q14" s="3"/>
      <c r="R14" s="1" cm="1">
        <f t="array" ref="R14:V18">MINVERSE(C16:G20)</f>
        <v>6.6666666666666666E-2</v>
      </c>
      <c r="S14" s="1">
        <v>0</v>
      </c>
      <c r="T14" s="1">
        <v>0</v>
      </c>
      <c r="U14" s="1">
        <v>0</v>
      </c>
      <c r="V14" s="1">
        <v>0</v>
      </c>
      <c r="W14" s="3"/>
      <c r="X14" s="1">
        <v>220</v>
      </c>
      <c r="Y14" s="3"/>
      <c r="Z14" s="3"/>
      <c r="AA14" s="3"/>
      <c r="AB14" s="3"/>
      <c r="AC14" s="3"/>
      <c r="AD14" s="3"/>
      <c r="AE14" s="3"/>
    </row>
    <row r="15" spans="1:3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">
        <v>-0.46666666666666667</v>
      </c>
      <c r="S15" s="1">
        <v>1</v>
      </c>
      <c r="T15" s="1">
        <v>-2</v>
      </c>
      <c r="U15" s="1">
        <v>-1</v>
      </c>
      <c r="V15" s="1">
        <v>-1</v>
      </c>
      <c r="W15" s="3"/>
      <c r="X15" s="1">
        <v>39.666666666666664</v>
      </c>
      <c r="Y15" s="3"/>
      <c r="Z15" s="3"/>
      <c r="AA15" s="3"/>
      <c r="AB15" s="3"/>
      <c r="AC15" s="3"/>
      <c r="AD15" s="3"/>
      <c r="AE15" s="3"/>
    </row>
    <row r="16" spans="1:31" x14ac:dyDescent="0.35">
      <c r="A16" s="3"/>
      <c r="B16" s="3"/>
      <c r="C16" s="4" cm="1">
        <f t="array" ref="C16:C20">E4:E8</f>
        <v>15</v>
      </c>
      <c r="D16" s="4" cm="1">
        <f t="array" ref="D16:D20">I4:I8</f>
        <v>0</v>
      </c>
      <c r="E16" s="4" cm="1">
        <f t="array" ref="E16:E20">D4:D8</f>
        <v>0</v>
      </c>
      <c r="F16" s="4" cm="1">
        <f t="array" ref="F16:F20">F4:F8</f>
        <v>0</v>
      </c>
      <c r="G16" s="4" cm="1">
        <f t="array" ref="G16:G20">G4:G8</f>
        <v>0</v>
      </c>
      <c r="H16" s="5"/>
      <c r="I16" s="3"/>
      <c r="J16" s="4" cm="1">
        <f t="array" ref="J16:J20">C4:C8</f>
        <v>7</v>
      </c>
      <c r="K16" s="4" cm="1">
        <f t="array" ref="K16:K20">J4:J8</f>
        <v>0</v>
      </c>
      <c r="L16" s="4" cm="1">
        <f t="array" ref="L16:L20">H4:H8</f>
        <v>1</v>
      </c>
      <c r="M16" s="4" cm="1">
        <f t="array" ref="M16:M20">L4:L8</f>
        <v>0</v>
      </c>
      <c r="N16" s="4" cm="1">
        <f t="array" ref="N16:N20">K4:K8</f>
        <v>0</v>
      </c>
      <c r="O16" s="3"/>
      <c r="P16" s="3"/>
      <c r="Q16" s="3"/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3"/>
      <c r="X16" s="1">
        <v>106</v>
      </c>
      <c r="Y16" s="3"/>
      <c r="Z16" s="3"/>
      <c r="AA16" s="3"/>
      <c r="AB16" s="3"/>
      <c r="AC16" s="3"/>
      <c r="AD16" s="3"/>
      <c r="AE16" s="3"/>
    </row>
    <row r="17" spans="1:31" x14ac:dyDescent="0.35">
      <c r="A17" s="3"/>
      <c r="B17" s="3"/>
      <c r="C17" s="4">
        <v>5</v>
      </c>
      <c r="D17" s="4">
        <v>1</v>
      </c>
      <c r="E17" s="4">
        <v>2</v>
      </c>
      <c r="F17" s="4">
        <v>3</v>
      </c>
      <c r="G17" s="4">
        <v>0</v>
      </c>
      <c r="H17" s="5"/>
      <c r="I17" s="3"/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3"/>
      <c r="P17" s="3"/>
      <c r="Q17" s="3"/>
      <c r="R17" s="1">
        <v>4.4444444444444446E-2</v>
      </c>
      <c r="S17" s="1">
        <v>0</v>
      </c>
      <c r="T17" s="1">
        <v>0</v>
      </c>
      <c r="U17" s="1">
        <v>0.33333333333333331</v>
      </c>
      <c r="V17" s="1">
        <v>0.33333333333333331</v>
      </c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35">
      <c r="A18" s="3"/>
      <c r="B18" s="3"/>
      <c r="C18" s="4">
        <v>0</v>
      </c>
      <c r="D18" s="4">
        <v>0</v>
      </c>
      <c r="E18" s="4">
        <v>1</v>
      </c>
      <c r="F18" s="4">
        <v>0</v>
      </c>
      <c r="G18" s="4">
        <v>0</v>
      </c>
      <c r="H18" s="5"/>
      <c r="I18" s="3"/>
      <c r="J18" s="4">
        <v>1</v>
      </c>
      <c r="K18" s="4">
        <v>1</v>
      </c>
      <c r="L18" s="4">
        <v>0</v>
      </c>
      <c r="M18" s="4">
        <v>0</v>
      </c>
      <c r="N18" s="4">
        <v>0</v>
      </c>
      <c r="O18" s="3"/>
      <c r="P18" s="3"/>
      <c r="Q18" s="3"/>
      <c r="R18" s="1">
        <v>-0.13333333333333333</v>
      </c>
      <c r="S18" s="1">
        <v>0</v>
      </c>
      <c r="T18" s="1">
        <v>0</v>
      </c>
      <c r="U18" s="1">
        <v>-1</v>
      </c>
      <c r="V18" s="1">
        <v>0</v>
      </c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35">
      <c r="A19" s="3"/>
      <c r="B19" s="3"/>
      <c r="C19" s="4">
        <v>-2</v>
      </c>
      <c r="D19" s="4">
        <v>0</v>
      </c>
      <c r="E19" s="4">
        <v>0</v>
      </c>
      <c r="F19" s="4">
        <v>0</v>
      </c>
      <c r="G19" s="4">
        <v>-1</v>
      </c>
      <c r="H19" s="5"/>
      <c r="I19" s="3"/>
      <c r="J19" s="4">
        <v>-1</v>
      </c>
      <c r="K19" s="4">
        <v>0</v>
      </c>
      <c r="L19" s="4">
        <v>0</v>
      </c>
      <c r="M19" s="4">
        <v>0</v>
      </c>
      <c r="N19" s="4">
        <v>1</v>
      </c>
      <c r="O19" s="3"/>
      <c r="P19" s="3"/>
      <c r="Q19" s="3"/>
      <c r="R19" s="3"/>
      <c r="S19" s="3"/>
      <c r="T19" s="3"/>
      <c r="U19" s="3"/>
      <c r="V19" s="3"/>
      <c r="W19" s="3"/>
      <c r="X19" s="1" cm="1">
        <f t="array" ref="X19">MMULT(C14:G14,_xlfn.ANCHORARRAY(X12))</f>
        <v>5710.333333333333</v>
      </c>
      <c r="Y19" s="3"/>
      <c r="Z19" s="3"/>
      <c r="AA19" s="3"/>
      <c r="AB19" s="3"/>
      <c r="AC19" s="3"/>
      <c r="AD19" s="3"/>
      <c r="AE19" s="3"/>
    </row>
    <row r="20" spans="1:31" x14ac:dyDescent="0.35">
      <c r="A20" s="3"/>
      <c r="B20" s="3"/>
      <c r="C20" s="4">
        <v>0</v>
      </c>
      <c r="D20" s="4">
        <v>0</v>
      </c>
      <c r="E20" s="4">
        <v>0</v>
      </c>
      <c r="F20" s="4">
        <v>3</v>
      </c>
      <c r="G20" s="4">
        <v>1</v>
      </c>
      <c r="H20" s="5"/>
      <c r="I20" s="3"/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35">
      <c r="A22" s="3"/>
      <c r="B22" s="14" t="s">
        <v>9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35">
      <c r="A24" s="3"/>
      <c r="B24" s="3"/>
      <c r="C24" s="3"/>
      <c r="D24" s="1" cm="1">
        <f t="array" ref="D24:H24">MMULT(C14:G14,_xlfn.ANCHORARRAY(R14))</f>
        <v>1.2888888888888888</v>
      </c>
      <c r="E24" s="1">
        <v>0</v>
      </c>
      <c r="F24" s="1">
        <v>30</v>
      </c>
      <c r="G24" s="1">
        <v>11.666666666666666</v>
      </c>
      <c r="H24" s="1">
        <v>1.6666666666666665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35">
      <c r="A26" s="3"/>
      <c r="B26" s="3"/>
      <c r="C26" s="3"/>
      <c r="D26" s="1" cm="1">
        <f t="array" ref="D26:H26">MMULT(_xlfn.ANCHORARRAY(D24),J16:N20)</f>
        <v>27.355555555555561</v>
      </c>
      <c r="E26" s="1">
        <v>30</v>
      </c>
      <c r="F26" s="1">
        <v>1.2888888888888888</v>
      </c>
      <c r="G26" s="1">
        <v>1.6666666666666665</v>
      </c>
      <c r="H26" s="1">
        <v>11.666666666666666</v>
      </c>
      <c r="I26" s="3"/>
      <c r="J26" s="3"/>
      <c r="K26" s="1" cm="1">
        <f t="array" ref="K26:O26">J14:N14-_xlfn.ANCHORARRAY(D26)</f>
        <v>-10.355555555555561</v>
      </c>
      <c r="L26" s="1">
        <v>-30</v>
      </c>
      <c r="M26" s="1">
        <v>-1.2888888888888888</v>
      </c>
      <c r="N26" s="1">
        <v>-1.6666666666666665</v>
      </c>
      <c r="O26" s="1">
        <v>-11.666666666666666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 cm="1">
        <f t="array" ref="K27:O27">J12:N12</f>
        <v>1</v>
      </c>
      <c r="L27" s="3">
        <v>8</v>
      </c>
      <c r="M27" s="3">
        <v>6</v>
      </c>
      <c r="N27" s="3">
        <v>10</v>
      </c>
      <c r="O27" s="3">
        <v>9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35">
      <c r="A28" s="3"/>
      <c r="B28" s="14" t="s">
        <v>10</v>
      </c>
      <c r="C28" s="14"/>
      <c r="D28" s="14"/>
      <c r="E28" s="14"/>
      <c r="F28" s="14"/>
      <c r="G28" s="14"/>
      <c r="H28" s="14"/>
      <c r="I28" s="6"/>
      <c r="J28" s="14" t="s">
        <v>11</v>
      </c>
      <c r="K28" s="14"/>
      <c r="L28" s="14"/>
      <c r="M28" s="14"/>
      <c r="N28" s="14"/>
      <c r="O28" s="14"/>
      <c r="P28" s="14"/>
      <c r="Q28" s="14"/>
      <c r="R28" s="14"/>
      <c r="S28" s="14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35">
      <c r="A30" s="3"/>
      <c r="B30" s="3" t="s">
        <v>12</v>
      </c>
      <c r="C30" s="7"/>
      <c r="D30" s="3"/>
      <c r="E30" s="3"/>
      <c r="F30" s="1"/>
      <c r="G30" s="3"/>
      <c r="H30" s="3"/>
      <c r="I30" s="3"/>
      <c r="J30" s="3"/>
      <c r="K30" s="1"/>
      <c r="L30" s="3"/>
      <c r="M30" s="3"/>
      <c r="N30" s="3"/>
      <c r="O30" s="4"/>
      <c r="P30" s="3"/>
      <c r="Q30" s="3"/>
      <c r="R30" s="3"/>
      <c r="S30" s="1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35">
      <c r="A31" s="3"/>
      <c r="B31" s="3"/>
      <c r="C31" s="3"/>
      <c r="D31" s="3"/>
      <c r="E31" s="3"/>
      <c r="F31" s="1"/>
      <c r="G31" s="3"/>
      <c r="H31" s="3"/>
      <c r="I31" s="3"/>
      <c r="J31" s="3"/>
      <c r="K31" s="1"/>
      <c r="L31" s="3"/>
      <c r="M31" s="3"/>
      <c r="N31" s="3"/>
      <c r="O31" s="4"/>
      <c r="P31" s="3"/>
      <c r="Q31" s="3"/>
      <c r="R31" s="3"/>
      <c r="S31" s="1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35">
      <c r="A32" s="3"/>
      <c r="B32" s="3"/>
      <c r="C32" s="1"/>
      <c r="D32" s="3"/>
      <c r="E32" s="3"/>
      <c r="F32" s="1"/>
      <c r="G32" s="3"/>
      <c r="H32" s="3"/>
      <c r="I32" s="3"/>
      <c r="J32" s="3"/>
      <c r="K32" s="1"/>
      <c r="L32" s="3"/>
      <c r="M32" s="3"/>
      <c r="N32" s="3"/>
      <c r="O32" s="4"/>
      <c r="P32" s="3"/>
      <c r="Q32" s="3"/>
      <c r="R32" s="3"/>
      <c r="S32" s="1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35">
      <c r="A33" s="3"/>
      <c r="B33" s="3"/>
      <c r="C33" s="1"/>
      <c r="D33" s="3"/>
      <c r="E33" s="3"/>
      <c r="F33" s="1"/>
      <c r="G33" s="3"/>
      <c r="H33" s="3"/>
      <c r="I33" s="3"/>
      <c r="J33" s="3"/>
      <c r="K33" s="1"/>
      <c r="L33" s="3"/>
      <c r="M33" s="3"/>
      <c r="N33" s="3"/>
      <c r="O33" s="4"/>
      <c r="P33" s="3"/>
      <c r="Q33" s="3"/>
      <c r="R33" s="3"/>
      <c r="S33" s="1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35">
      <c r="A34" s="3"/>
      <c r="B34" s="3"/>
      <c r="C34" s="1"/>
      <c r="D34" s="3"/>
      <c r="E34" s="3"/>
      <c r="F34" s="1"/>
      <c r="G34" s="3"/>
      <c r="H34" s="3"/>
      <c r="I34" s="3"/>
      <c r="J34" s="3"/>
      <c r="K34" s="1"/>
      <c r="L34" s="3"/>
      <c r="M34" s="3"/>
      <c r="N34" s="3"/>
      <c r="O34" s="4"/>
      <c r="P34" s="3"/>
      <c r="Q34" s="3"/>
      <c r="R34" s="3"/>
      <c r="S34" s="1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35">
      <c r="A35" s="3"/>
      <c r="B35" s="3"/>
      <c r="C35" s="1"/>
      <c r="D35" s="3"/>
      <c r="E35" s="3"/>
      <c r="F35" s="8"/>
      <c r="G35" s="3"/>
      <c r="H35" s="3"/>
      <c r="I35" s="3"/>
      <c r="J35" s="3"/>
      <c r="K35" s="8"/>
      <c r="L35" s="3"/>
      <c r="M35" s="3"/>
      <c r="N35" s="3"/>
      <c r="O35" s="3"/>
      <c r="P35" s="3"/>
      <c r="Q35" s="3"/>
      <c r="R35" s="3"/>
      <c r="S35" s="8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35">
      <c r="A36" s="3"/>
      <c r="B36" s="3"/>
      <c r="C36" s="1"/>
      <c r="D36" s="3"/>
      <c r="E36" s="3"/>
      <c r="F36" s="8"/>
      <c r="G36" s="3"/>
      <c r="H36" s="3"/>
      <c r="I36" s="3"/>
      <c r="J36" s="3"/>
      <c r="K36" s="8"/>
      <c r="L36" s="3"/>
      <c r="M36" s="3"/>
      <c r="N36" s="3"/>
      <c r="O36" s="3"/>
      <c r="P36" s="3"/>
      <c r="Q36" s="3"/>
      <c r="R36" s="3"/>
      <c r="S36" s="8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35">
      <c r="A37" s="3"/>
      <c r="B37" s="3"/>
      <c r="C37" s="3"/>
      <c r="D37" s="3"/>
      <c r="E37" s="3"/>
      <c r="F37" s="8"/>
      <c r="G37" s="3"/>
      <c r="H37" s="3"/>
      <c r="I37" s="3"/>
      <c r="J37" s="3"/>
      <c r="K37" s="8"/>
      <c r="L37" s="3"/>
      <c r="M37" s="3"/>
      <c r="N37" s="3"/>
      <c r="O37" s="3"/>
      <c r="P37" s="3"/>
      <c r="Q37" s="3"/>
      <c r="R37" s="3"/>
      <c r="S37" s="8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5">
      <c r="A38" s="3"/>
      <c r="B38" s="3"/>
      <c r="C38" s="3"/>
      <c r="D38" s="3"/>
      <c r="E38" s="3"/>
      <c r="F38" s="8"/>
      <c r="G38" s="3"/>
      <c r="H38" s="3"/>
      <c r="I38" s="3"/>
      <c r="J38" s="3"/>
      <c r="K38" s="8"/>
      <c r="L38" s="3"/>
      <c r="M38" s="3"/>
      <c r="N38" s="3"/>
      <c r="O38" s="3"/>
      <c r="P38" s="3"/>
      <c r="Q38" s="3"/>
      <c r="R38" s="3"/>
      <c r="S38" s="8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35">
      <c r="A39" s="3"/>
      <c r="B39" s="3"/>
      <c r="C39" s="3"/>
      <c r="D39" s="3"/>
      <c r="E39" s="3"/>
      <c r="F39" s="8"/>
      <c r="G39" s="3"/>
      <c r="H39" s="3"/>
      <c r="I39" s="3"/>
      <c r="J39" s="3"/>
      <c r="K39" s="8"/>
      <c r="L39" s="3"/>
      <c r="M39" s="3"/>
      <c r="N39" s="3"/>
      <c r="O39" s="4"/>
      <c r="P39" s="7"/>
      <c r="Q39" s="3"/>
      <c r="R39" s="3"/>
      <c r="S39" s="8"/>
      <c r="T39" s="3"/>
      <c r="U39" s="12" t="s">
        <v>13</v>
      </c>
      <c r="V39" s="12"/>
      <c r="W39" s="7"/>
      <c r="X39" s="12" t="s">
        <v>14</v>
      </c>
      <c r="Y39" s="12"/>
      <c r="Z39" s="7"/>
      <c r="AA39" s="3"/>
      <c r="AB39" s="3"/>
      <c r="AC39" s="3"/>
      <c r="AD39" s="3"/>
      <c r="AE39" s="3"/>
    </row>
    <row r="40" spans="1:3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3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31" x14ac:dyDescent="0.3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31" x14ac:dyDescent="0.3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31" x14ac:dyDescent="0.3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31" x14ac:dyDescent="0.3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1:31" x14ac:dyDescent="0.3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spans="1:31" x14ac:dyDescent="0.3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2:20" x14ac:dyDescent="0.3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2:20" x14ac:dyDescent="0.3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2:20" x14ac:dyDescent="0.35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2:20" x14ac:dyDescent="0.35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spans="2:20" x14ac:dyDescent="0.35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2:20" x14ac:dyDescent="0.35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</sheetData>
  <mergeCells count="7">
    <mergeCell ref="X39:Y39"/>
    <mergeCell ref="A1:U1"/>
    <mergeCell ref="A10:U10"/>
    <mergeCell ref="B22:L22"/>
    <mergeCell ref="B28:H28"/>
    <mergeCell ref="J28:S28"/>
    <mergeCell ref="U39:V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d) Solución inicial básica</vt:lpstr>
      <vt:lpstr>e) Interación 0</vt:lpstr>
      <vt:lpstr>e) Interación 1</vt:lpstr>
      <vt:lpstr>e) Interación 2</vt:lpstr>
      <vt:lpstr>e) Interación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Jesus Bohorquez Gomez</dc:creator>
  <cp:lastModifiedBy>Juan Jose Murillo Aristizabal</cp:lastModifiedBy>
  <dcterms:created xsi:type="dcterms:W3CDTF">2024-05-03T17:07:48Z</dcterms:created>
  <dcterms:modified xsi:type="dcterms:W3CDTF">2024-05-05T02:47:55Z</dcterms:modified>
</cp:coreProperties>
</file>