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celeración sísmica de cálculo" sheetId="1" r:id="rId1"/>
  </sheets>
  <definedNames>
    <definedName name="_xlnm.Print_Area" localSheetId="0">'Aceleración sísmica de cálculo'!$A$1:$N$33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K25" i="1" l="1"/>
  <c r="L25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20" i="1"/>
  <c r="F20" i="1" s="1"/>
  <c r="G20" i="1" l="1"/>
  <c r="P24" i="1" l="1"/>
  <c r="K24" i="1" s="1"/>
  <c r="L24" i="1" s="1"/>
  <c r="P23" i="1"/>
  <c r="K23" i="1" s="1"/>
  <c r="L23" i="1" s="1"/>
</calcChain>
</file>

<file path=xl/sharedStrings.xml><?xml version="1.0" encoding="utf-8"?>
<sst xmlns="http://schemas.openxmlformats.org/spreadsheetml/2006/main" count="47" uniqueCount="30">
  <si>
    <t>CÁLCULO DE LA SISMICIDAD (ACELERACÍON BASICA Y ACELERACIÓN SÍSMICA DE CÁLCULO)</t>
  </si>
  <si>
    <t>COEFICIENTE DEL TERRENO</t>
  </si>
  <si>
    <t>Tipo de terreno</t>
  </si>
  <si>
    <t>Coeficiente "c"</t>
  </si>
  <si>
    <t>IV</t>
  </si>
  <si>
    <t>I</t>
  </si>
  <si>
    <t>II</t>
  </si>
  <si>
    <t>III</t>
  </si>
  <si>
    <t>1,00</t>
  </si>
  <si>
    <t>1,30</t>
  </si>
  <si>
    <t>1,60</t>
  </si>
  <si>
    <t>2,00</t>
  </si>
  <si>
    <t>Material</t>
  </si>
  <si>
    <t>Tipo de tereno</t>
  </si>
  <si>
    <t>Espesor</t>
  </si>
  <si>
    <t>Coef. "c"</t>
  </si>
  <si>
    <t>Coef. "C"</t>
  </si>
  <si>
    <t>Pond.</t>
  </si>
  <si>
    <t>Coef. "K"</t>
  </si>
  <si>
    <t>Acl. Sísmica básica</t>
  </si>
  <si>
    <t>Coef. "R"</t>
  </si>
  <si>
    <t>COEFICIENTE DE AMP. TERRENO, "S"</t>
  </si>
  <si>
    <t>0,1g ≤ ρ∙ab ≤ 0,4g</t>
  </si>
  <si>
    <t xml:space="preserve">0,4g ≤ ρ∙ab </t>
  </si>
  <si>
    <t>Acl. Sísm. Calc.</t>
  </si>
  <si>
    <t>ρ∙ab ≤ 0,1g</t>
  </si>
  <si>
    <t>DESARROLLADO POR JUAN JOSÉ ROVIRA</t>
  </si>
  <si>
    <t>© 2019. V. 1.0</t>
  </si>
  <si>
    <t>Relleno</t>
  </si>
  <si>
    <t>Arcillas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</si>
</sst>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2" fontId="2" fillId="2" borderId="8" xfId="0" applyNumberFormat="1" applyFont="1" applyFill="1" applyBorder="1" applyAlignment="1" applyProtection="1">
      <alignment horizontal="center" vertical="center"/>
      <protection locked="0"/>
    </xf>
    <xf numFmtId="2" fontId="2" fillId="2" borderId="8" xfId="0" applyNumberFormat="1" applyFont="1" applyFill="1" applyBorder="1" applyProtection="1">
      <protection locked="0"/>
    </xf>
    <xf numFmtId="2" fontId="2" fillId="0" borderId="8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horizontal="center"/>
    </xf>
    <xf numFmtId="166" fontId="2" fillId="0" borderId="0" xfId="0" applyNumberFormat="1" applyFont="1" applyBorder="1" applyAlignment="1" applyProtection="1">
      <alignment horizontal="center"/>
    </xf>
    <xf numFmtId="165" fontId="2" fillId="0" borderId="0" xfId="0" applyNumberFormat="1" applyFont="1" applyBorder="1" applyAlignment="1" applyProtection="1">
      <alignment horizontal="center"/>
    </xf>
    <xf numFmtId="2" fontId="2" fillId="0" borderId="17" xfId="0" applyNumberFormat="1" applyFont="1" applyBorder="1" applyAlignment="1" applyProtection="1">
      <alignment horizontal="center" vertical="center"/>
    </xf>
    <xf numFmtId="2" fontId="2" fillId="0" borderId="18" xfId="0" applyNumberFormat="1" applyFont="1" applyBorder="1" applyAlignment="1" applyProtection="1">
      <alignment horizontal="center" vertical="center"/>
    </xf>
    <xf numFmtId="2" fontId="2" fillId="0" borderId="19" xfId="0" applyNumberFormat="1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1" xfId="0" applyFont="1" applyBorder="1" applyAlignment="1" applyProtection="1">
      <alignment horizontal="center"/>
    </xf>
    <xf numFmtId="2" fontId="2" fillId="0" borderId="20" xfId="0" applyNumberFormat="1" applyFont="1" applyBorder="1" applyAlignment="1" applyProtection="1">
      <alignment horizontal="center"/>
    </xf>
    <xf numFmtId="2" fontId="2" fillId="0" borderId="21" xfId="0" applyNumberFormat="1" applyFont="1" applyBorder="1" applyAlignment="1" applyProtection="1">
      <alignment horizontal="center"/>
    </xf>
    <xf numFmtId="2" fontId="0" fillId="0" borderId="0" xfId="0" applyNumberFormat="1" applyProtection="1">
      <protection locked="0"/>
    </xf>
    <xf numFmtId="0" fontId="0" fillId="4" borderId="2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24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6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4" borderId="10" xfId="0" applyFill="1" applyBorder="1" applyAlignment="1" applyProtection="1">
      <alignment horizontal="center"/>
    </xf>
    <xf numFmtId="0" fontId="0" fillId="4" borderId="15" xfId="0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0" fontId="0" fillId="4" borderId="2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5" borderId="9" xfId="0" applyFill="1" applyBorder="1" applyAlignment="1" applyProtection="1">
      <alignment horizontal="center"/>
    </xf>
    <xf numFmtId="0" fontId="0" fillId="5" borderId="10" xfId="0" applyFill="1" applyBorder="1" applyAlignment="1" applyProtection="1">
      <alignment horizontal="center"/>
    </xf>
    <xf numFmtId="0" fontId="0" fillId="5" borderId="11" xfId="0" applyFill="1" applyBorder="1" applyAlignment="1" applyProtection="1">
      <alignment horizontal="center"/>
    </xf>
    <xf numFmtId="0" fontId="0" fillId="5" borderId="15" xfId="0" applyFill="1" applyBorder="1" applyAlignment="1" applyProtection="1">
      <alignment horizontal="center"/>
    </xf>
    <xf numFmtId="0" fontId="0" fillId="5" borderId="0" xfId="0" applyFill="1" applyBorder="1" applyAlignment="1" applyProtection="1">
      <alignment horizontal="center"/>
    </xf>
    <xf numFmtId="0" fontId="0" fillId="5" borderId="16" xfId="0" applyFill="1" applyBorder="1" applyAlignment="1" applyProtection="1">
      <alignment horizontal="center"/>
    </xf>
    <xf numFmtId="0" fontId="0" fillId="5" borderId="12" xfId="0" applyFill="1" applyBorder="1" applyAlignment="1" applyProtection="1">
      <alignment horizontal="center"/>
    </xf>
    <xf numFmtId="0" fontId="0" fillId="5" borderId="13" xfId="0" applyFill="1" applyBorder="1" applyAlignment="1" applyProtection="1">
      <alignment horizontal="center"/>
    </xf>
    <xf numFmtId="0" fontId="0" fillId="5" borderId="14" xfId="0" applyFill="1" applyBorder="1" applyAlignment="1" applyProtection="1">
      <alignment horizontal="center"/>
    </xf>
    <xf numFmtId="0" fontId="7" fillId="3" borderId="8" xfId="0" applyFont="1" applyFill="1" applyBorder="1" applyAlignment="1" applyProtection="1">
      <alignment horizontal="center" vertical="center" wrapText="1"/>
    </xf>
    <xf numFmtId="0" fontId="7" fillId="3" borderId="20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1" fillId="3" borderId="14" xfId="0" applyFont="1" applyFill="1" applyBorder="1" applyAlignment="1" applyProtection="1">
      <alignment horizontal="center" vertical="center"/>
    </xf>
    <xf numFmtId="0" fontId="5" fillId="4" borderId="0" xfId="0" applyFont="1" applyFill="1" applyBorder="1" applyAlignment="1" applyProtection="1">
      <alignment horizontal="center"/>
    </xf>
    <xf numFmtId="0" fontId="6" fillId="4" borderId="0" xfId="0" applyFont="1" applyFill="1" applyBorder="1" applyAlignment="1" applyProtection="1">
      <alignment horizontal="center"/>
    </xf>
    <xf numFmtId="2" fontId="4" fillId="4" borderId="23" xfId="0" applyNumberFormat="1" applyFont="1" applyFill="1" applyBorder="1" applyAlignment="1" applyProtection="1">
      <alignment horizontal="center" vertical="center"/>
    </xf>
    <xf numFmtId="2" fontId="4" fillId="4" borderId="23" xfId="0" applyNumberFormat="1" applyFont="1" applyFill="1" applyBorder="1" applyAlignment="1" applyProtection="1">
      <alignment vertical="center"/>
    </xf>
    <xf numFmtId="0" fontId="2" fillId="2" borderId="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173942</xdr:colOff>
      <xdr:row>4</xdr:row>
      <xdr:rowOff>24847</xdr:rowOff>
    </xdr:from>
    <xdr:to>
      <xdr:col>12</xdr:col>
      <xdr:colOff>521805</xdr:colOff>
      <xdr:row>16</xdr:row>
      <xdr:rowOff>140805</xdr:rowOff>
    </xdr:to>
    <xdr:grpSp>
      <xdr:nvGrpSpPr>
        <xdr:cNvPr id="4" name="Grupo 3"/>
        <xdr:cNvGrpSpPr/>
      </xdr:nvGrpSpPr>
      <xdr:grpSpPr>
        <a:xfrm>
          <a:off x="783542" y="786847"/>
          <a:ext cx="7415413" cy="2401958"/>
          <a:chOff x="762007" y="795130"/>
          <a:chExt cx="7089907" cy="2401958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7" y="803415"/>
            <a:ext cx="3664756" cy="2393673"/>
          </a:xfrm>
          <a:prstGeom prst="rect">
            <a:avLst/>
          </a:prstGeom>
        </xdr:spPr>
      </xdr:pic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497456" y="795130"/>
            <a:ext cx="3354458" cy="78684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view="pageBreakPreview" zoomScaleNormal="100" zoomScaleSheetLayoutView="100" workbookViewId="0">
      <selection activeCell="R24" sqref="R24"/>
    </sheetView>
  </sheetViews>
  <sheetFormatPr baseColWidth="10" defaultColWidth="9.140625" defaultRowHeight="15" x14ac:dyDescent="0.25"/>
  <cols>
    <col min="1" max="1" width="9.140625" style="1"/>
    <col min="2" max="3" width="9.140625" style="1" customWidth="1"/>
    <col min="4" max="7" width="9.42578125" style="1" bestFit="1" customWidth="1"/>
    <col min="8" max="8" width="9.140625" style="1"/>
    <col min="9" max="9" width="11.28515625" style="1" customWidth="1"/>
    <col min="10" max="10" width="9.140625" style="1"/>
    <col min="11" max="11" width="11.28515625" style="1" customWidth="1"/>
    <col min="12" max="16384" width="9.140625" style="1"/>
  </cols>
  <sheetData>
    <row r="1" spans="1:14" x14ac:dyDescent="0.25">
      <c r="A1" s="23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0"/>
    </row>
    <row r="2" spans="1:14" x14ac:dyDescent="0.25">
      <c r="A2" s="24"/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21"/>
    </row>
    <row r="3" spans="1:14" x14ac:dyDescent="0.25">
      <c r="A3" s="24"/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21"/>
    </row>
    <row r="4" spans="1:14" x14ac:dyDescent="0.25">
      <c r="A4" s="24"/>
      <c r="B4" s="33"/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21"/>
    </row>
    <row r="5" spans="1:14" x14ac:dyDescent="0.25">
      <c r="A5" s="24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21"/>
    </row>
    <row r="6" spans="1:14" x14ac:dyDescent="0.25">
      <c r="A6" s="24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  <c r="N6" s="21"/>
    </row>
    <row r="7" spans="1:14" x14ac:dyDescent="0.25">
      <c r="A7" s="24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21"/>
    </row>
    <row r="8" spans="1:14" x14ac:dyDescent="0.25">
      <c r="A8" s="24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21"/>
    </row>
    <row r="9" spans="1:14" x14ac:dyDescent="0.25">
      <c r="A9" s="24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  <c r="N9" s="21"/>
    </row>
    <row r="10" spans="1:14" x14ac:dyDescent="0.25">
      <c r="A10" s="24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21"/>
    </row>
    <row r="11" spans="1:14" x14ac:dyDescent="0.25">
      <c r="A11" s="24"/>
      <c r="B11" s="36"/>
      <c r="C11" s="37"/>
      <c r="D11" s="37"/>
      <c r="E11" s="37"/>
      <c r="F11" s="37"/>
      <c r="G11" s="37"/>
      <c r="H11" s="37"/>
      <c r="I11" s="7" t="s">
        <v>1</v>
      </c>
      <c r="J11" s="7"/>
      <c r="K11" s="7"/>
      <c r="L11" s="7"/>
      <c r="M11" s="38"/>
      <c r="N11" s="21"/>
    </row>
    <row r="12" spans="1:14" x14ac:dyDescent="0.25">
      <c r="A12" s="24"/>
      <c r="B12" s="36"/>
      <c r="C12" s="37"/>
      <c r="D12" s="37"/>
      <c r="E12" s="37"/>
      <c r="F12" s="37"/>
      <c r="G12" s="37"/>
      <c r="H12" s="37"/>
      <c r="I12" s="7" t="s">
        <v>2</v>
      </c>
      <c r="J12" s="7"/>
      <c r="K12" s="7" t="s">
        <v>3</v>
      </c>
      <c r="L12" s="7"/>
      <c r="M12" s="38"/>
      <c r="N12" s="21"/>
    </row>
    <row r="13" spans="1:14" x14ac:dyDescent="0.25">
      <c r="A13" s="24"/>
      <c r="B13" s="36"/>
      <c r="C13" s="37"/>
      <c r="D13" s="37"/>
      <c r="E13" s="37"/>
      <c r="F13" s="37"/>
      <c r="G13" s="37"/>
      <c r="H13" s="37"/>
      <c r="I13" s="6" t="s">
        <v>5</v>
      </c>
      <c r="J13" s="6"/>
      <c r="K13" s="8" t="s">
        <v>8</v>
      </c>
      <c r="L13" s="8"/>
      <c r="M13" s="38"/>
      <c r="N13" s="21"/>
    </row>
    <row r="14" spans="1:14" x14ac:dyDescent="0.25">
      <c r="A14" s="24"/>
      <c r="B14" s="36"/>
      <c r="C14" s="37"/>
      <c r="D14" s="37"/>
      <c r="E14" s="37"/>
      <c r="F14" s="37"/>
      <c r="G14" s="37"/>
      <c r="H14" s="37"/>
      <c r="I14" s="6" t="s">
        <v>6</v>
      </c>
      <c r="J14" s="6"/>
      <c r="K14" s="9" t="s">
        <v>9</v>
      </c>
      <c r="L14" s="9"/>
      <c r="M14" s="38"/>
      <c r="N14" s="21"/>
    </row>
    <row r="15" spans="1:14" x14ac:dyDescent="0.25">
      <c r="A15" s="24"/>
      <c r="B15" s="36"/>
      <c r="C15" s="37"/>
      <c r="D15" s="37"/>
      <c r="E15" s="37"/>
      <c r="F15" s="37"/>
      <c r="G15" s="37"/>
      <c r="H15" s="37"/>
      <c r="I15" s="6" t="s">
        <v>7</v>
      </c>
      <c r="J15" s="6"/>
      <c r="K15" s="9" t="s">
        <v>10</v>
      </c>
      <c r="L15" s="9"/>
      <c r="M15" s="38"/>
      <c r="N15" s="21"/>
    </row>
    <row r="16" spans="1:14" x14ac:dyDescent="0.25">
      <c r="A16" s="24"/>
      <c r="B16" s="36"/>
      <c r="C16" s="37"/>
      <c r="D16" s="37"/>
      <c r="E16" s="37"/>
      <c r="F16" s="37"/>
      <c r="G16" s="37"/>
      <c r="H16" s="37"/>
      <c r="I16" s="6" t="s">
        <v>4</v>
      </c>
      <c r="J16" s="6"/>
      <c r="K16" s="9" t="s">
        <v>11</v>
      </c>
      <c r="L16" s="9"/>
      <c r="M16" s="38"/>
      <c r="N16" s="21"/>
    </row>
    <row r="17" spans="1:17" x14ac:dyDescent="0.25">
      <c r="A17" s="24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21"/>
    </row>
    <row r="18" spans="1:17" x14ac:dyDescent="0.25">
      <c r="A18" s="24"/>
      <c r="B18" s="30"/>
      <c r="C18" s="30"/>
      <c r="D18" s="30"/>
      <c r="E18" s="30"/>
      <c r="F18" s="30"/>
      <c r="G18" s="30"/>
      <c r="H18" s="26"/>
      <c r="I18" s="30"/>
      <c r="J18" s="30"/>
      <c r="K18" s="30"/>
      <c r="L18" s="26"/>
      <c r="M18" s="26"/>
      <c r="N18" s="21"/>
    </row>
    <row r="19" spans="1:17" ht="25.5" customHeight="1" x14ac:dyDescent="0.25">
      <c r="A19" s="24"/>
      <c r="B19" s="42" t="s">
        <v>12</v>
      </c>
      <c r="C19" s="42" t="s">
        <v>13</v>
      </c>
      <c r="D19" s="42" t="s">
        <v>14</v>
      </c>
      <c r="E19" s="42" t="s">
        <v>15</v>
      </c>
      <c r="F19" s="42" t="s">
        <v>17</v>
      </c>
      <c r="G19" s="42" t="s">
        <v>16</v>
      </c>
      <c r="H19" s="28"/>
      <c r="I19" s="42" t="s">
        <v>19</v>
      </c>
      <c r="J19" s="42" t="s">
        <v>18</v>
      </c>
      <c r="K19" s="42" t="s">
        <v>20</v>
      </c>
      <c r="L19" s="28"/>
      <c r="M19" s="28"/>
      <c r="N19" s="21"/>
    </row>
    <row r="20" spans="1:17" x14ac:dyDescent="0.25">
      <c r="A20" s="24"/>
      <c r="B20" s="56" t="s">
        <v>28</v>
      </c>
      <c r="C20" s="2" t="s">
        <v>4</v>
      </c>
      <c r="D20" s="3">
        <v>1.2</v>
      </c>
      <c r="E20" s="5" t="str">
        <f>IF(C20=$I$13,$K$13,$J$17)&amp;IF(C20=$I$14,$K$14,$J$17)&amp;IF(C20=$I$15,$K$15,$J$17)&amp;IF(C20=$I$16,$K$16,$J$17)</f>
        <v>2,00</v>
      </c>
      <c r="F20" s="5">
        <f>D20*E20</f>
        <v>2.4</v>
      </c>
      <c r="G20" s="10">
        <f>SUM(F20:F32)/30</f>
        <v>1.6160000000000001</v>
      </c>
      <c r="H20" s="28"/>
      <c r="I20" s="3">
        <v>0.24</v>
      </c>
      <c r="J20" s="3">
        <v>1</v>
      </c>
      <c r="K20" s="3">
        <v>1</v>
      </c>
      <c r="L20" s="28"/>
      <c r="M20" s="28"/>
      <c r="N20" s="21"/>
    </row>
    <row r="21" spans="1:17" x14ac:dyDescent="0.25">
      <c r="A21" s="24"/>
      <c r="B21" s="56" t="s">
        <v>29</v>
      </c>
      <c r="C21" s="2" t="s">
        <v>7</v>
      </c>
      <c r="D21" s="3">
        <v>28.8</v>
      </c>
      <c r="E21" s="5" t="str">
        <f t="shared" ref="E21:E32" si="0">IF(C21=$I$13,$K$13,$J$17)&amp;IF(C21=$I$14,$K$14,$J$17)&amp;IF(C21=$I$15,$K$15,$J$17)&amp;IF(C21=$I$16,$K$16,$J$17)</f>
        <v>1,60</v>
      </c>
      <c r="F21" s="5">
        <f t="shared" ref="F21:F32" si="1">D21*E21</f>
        <v>46.080000000000005</v>
      </c>
      <c r="G21" s="11"/>
      <c r="H21" s="28"/>
      <c r="I21" s="30"/>
      <c r="J21" s="30"/>
      <c r="K21" s="30"/>
      <c r="L21" s="29"/>
      <c r="M21" s="29"/>
      <c r="N21" s="21"/>
    </row>
    <row r="22" spans="1:17" x14ac:dyDescent="0.25">
      <c r="A22" s="24"/>
      <c r="B22" s="56"/>
      <c r="C22" s="2" t="s">
        <v>5</v>
      </c>
      <c r="D22" s="4"/>
      <c r="E22" s="5" t="str">
        <f t="shared" si="0"/>
        <v>1,00</v>
      </c>
      <c r="F22" s="5">
        <f t="shared" si="1"/>
        <v>0</v>
      </c>
      <c r="G22" s="11"/>
      <c r="H22" s="28"/>
      <c r="I22" s="43" t="s">
        <v>21</v>
      </c>
      <c r="J22" s="44"/>
      <c r="K22" s="45"/>
      <c r="L22" s="43" t="s">
        <v>24</v>
      </c>
      <c r="M22" s="45"/>
      <c r="N22" s="21"/>
    </row>
    <row r="23" spans="1:17" x14ac:dyDescent="0.25">
      <c r="A23" s="24"/>
      <c r="B23" s="56"/>
      <c r="C23" s="2" t="s">
        <v>5</v>
      </c>
      <c r="D23" s="4"/>
      <c r="E23" s="5" t="str">
        <f t="shared" si="0"/>
        <v>1,00</v>
      </c>
      <c r="F23" s="5">
        <f t="shared" si="1"/>
        <v>0</v>
      </c>
      <c r="G23" s="11"/>
      <c r="H23" s="28"/>
      <c r="I23" s="15" t="s">
        <v>25</v>
      </c>
      <c r="J23" s="16"/>
      <c r="K23" s="5" t="str">
        <f>IF(I20*K20&lt;=0.1,P23,"No cumple")</f>
        <v>No cumple</v>
      </c>
      <c r="L23" s="17" t="str">
        <f>IF(K23="No cumple", "No cumple", K23*$K$20*$I$20)</f>
        <v>No cumple</v>
      </c>
      <c r="M23" s="18"/>
      <c r="N23" s="21"/>
      <c r="P23" s="1">
        <f>G20/1.25</f>
        <v>1.2928000000000002</v>
      </c>
      <c r="Q23" s="1" t="s">
        <v>5</v>
      </c>
    </row>
    <row r="24" spans="1:17" x14ac:dyDescent="0.25">
      <c r="A24" s="24"/>
      <c r="B24" s="56"/>
      <c r="C24" s="2" t="s">
        <v>5</v>
      </c>
      <c r="D24" s="4"/>
      <c r="E24" s="5" t="str">
        <f t="shared" si="0"/>
        <v>1,00</v>
      </c>
      <c r="F24" s="5">
        <f t="shared" si="1"/>
        <v>0</v>
      </c>
      <c r="G24" s="11"/>
      <c r="H24" s="28"/>
      <c r="I24" s="15" t="s">
        <v>22</v>
      </c>
      <c r="J24" s="14"/>
      <c r="K24" s="5">
        <f>IF(AND(((I20*K20)&lt;=0.4),((I20*K20)&gt;0.1)),P24,"No cumple")</f>
        <v>1.1562966400000001</v>
      </c>
      <c r="L24" s="17">
        <f>IF(K24="No cumple", "No cumple",K24*$K$20*$I$20)</f>
        <v>0.27751119360000004</v>
      </c>
      <c r="M24" s="18"/>
      <c r="N24" s="21"/>
      <c r="P24" s="1">
        <f>(G20/1.25)+(3.33*((K20*I20)-0.1)*(1-(G20/1.25)))</f>
        <v>1.1562966400000001</v>
      </c>
      <c r="Q24" s="1" t="s">
        <v>6</v>
      </c>
    </row>
    <row r="25" spans="1:17" x14ac:dyDescent="0.25">
      <c r="A25" s="24"/>
      <c r="B25" s="56"/>
      <c r="C25" s="2" t="s">
        <v>5</v>
      </c>
      <c r="D25" s="4"/>
      <c r="E25" s="5" t="str">
        <f t="shared" si="0"/>
        <v>1,00</v>
      </c>
      <c r="F25" s="5">
        <f t="shared" si="1"/>
        <v>0</v>
      </c>
      <c r="G25" s="11"/>
      <c r="H25" s="28"/>
      <c r="I25" s="13" t="s">
        <v>23</v>
      </c>
      <c r="J25" s="14"/>
      <c r="K25" s="5" t="str">
        <f>IF(0.4&lt;=I20*K20,P25,"No cumple")</f>
        <v>No cumple</v>
      </c>
      <c r="L25" s="13" t="str">
        <f>IF(K25="No cumple", "No cumple", K25*$K$20*$I$20)</f>
        <v>No cumple</v>
      </c>
      <c r="M25" s="14"/>
      <c r="N25" s="21"/>
      <c r="P25" s="19">
        <v>1</v>
      </c>
      <c r="Q25" s="1" t="s">
        <v>7</v>
      </c>
    </row>
    <row r="26" spans="1:17" x14ac:dyDescent="0.25">
      <c r="A26" s="24"/>
      <c r="B26" s="56"/>
      <c r="C26" s="2" t="s">
        <v>5</v>
      </c>
      <c r="D26" s="4"/>
      <c r="E26" s="5" t="str">
        <f t="shared" si="0"/>
        <v>1,00</v>
      </c>
      <c r="F26" s="5">
        <f t="shared" si="1"/>
        <v>0</v>
      </c>
      <c r="G26" s="11"/>
      <c r="H26" s="27"/>
      <c r="I26" s="28"/>
      <c r="J26" s="28"/>
      <c r="K26" s="28"/>
      <c r="L26" s="28"/>
      <c r="M26" s="28"/>
      <c r="N26" s="21"/>
      <c r="Q26" s="1" t="s">
        <v>4</v>
      </c>
    </row>
    <row r="27" spans="1:17" x14ac:dyDescent="0.25">
      <c r="A27" s="24"/>
      <c r="B27" s="56"/>
      <c r="C27" s="2" t="s">
        <v>5</v>
      </c>
      <c r="D27" s="4"/>
      <c r="E27" s="5" t="str">
        <f t="shared" si="0"/>
        <v>1,00</v>
      </c>
      <c r="F27" s="5">
        <f t="shared" si="1"/>
        <v>0</v>
      </c>
      <c r="G27" s="11"/>
      <c r="H27" s="27"/>
      <c r="I27" s="28"/>
      <c r="J27" s="28"/>
      <c r="K27" s="28"/>
      <c r="L27" s="28"/>
      <c r="M27" s="28"/>
      <c r="N27" s="21"/>
    </row>
    <row r="28" spans="1:17" x14ac:dyDescent="0.25">
      <c r="A28" s="24"/>
      <c r="B28" s="56"/>
      <c r="C28" s="2" t="s">
        <v>5</v>
      </c>
      <c r="D28" s="4"/>
      <c r="E28" s="5" t="str">
        <f t="shared" si="0"/>
        <v>1,00</v>
      </c>
      <c r="F28" s="5">
        <f t="shared" si="1"/>
        <v>0</v>
      </c>
      <c r="G28" s="11"/>
      <c r="H28" s="27"/>
      <c r="I28" s="28"/>
      <c r="J28" s="28"/>
      <c r="K28" s="28"/>
      <c r="L28" s="28"/>
      <c r="M28" s="28"/>
      <c r="N28" s="21"/>
    </row>
    <row r="29" spans="1:17" x14ac:dyDescent="0.25">
      <c r="A29" s="24"/>
      <c r="B29" s="56"/>
      <c r="C29" s="2" t="s">
        <v>5</v>
      </c>
      <c r="D29" s="4"/>
      <c r="E29" s="5" t="str">
        <f t="shared" si="0"/>
        <v>1,00</v>
      </c>
      <c r="F29" s="5">
        <f t="shared" si="1"/>
        <v>0</v>
      </c>
      <c r="G29" s="11"/>
      <c r="H29" s="27"/>
      <c r="I29" s="28"/>
      <c r="J29" s="28"/>
      <c r="K29" s="28"/>
      <c r="L29" s="28"/>
      <c r="M29" s="28"/>
      <c r="N29" s="21"/>
    </row>
    <row r="30" spans="1:17" x14ac:dyDescent="0.25">
      <c r="A30" s="24"/>
      <c r="B30" s="56"/>
      <c r="C30" s="2" t="s">
        <v>5</v>
      </c>
      <c r="D30" s="4"/>
      <c r="E30" s="5" t="str">
        <f t="shared" si="0"/>
        <v>1,00</v>
      </c>
      <c r="F30" s="5">
        <f t="shared" si="1"/>
        <v>0</v>
      </c>
      <c r="G30" s="11"/>
      <c r="H30" s="27"/>
      <c r="I30" s="28"/>
      <c r="J30" s="28"/>
      <c r="K30" s="28"/>
      <c r="L30" s="28"/>
      <c r="M30" s="28"/>
      <c r="N30" s="21"/>
    </row>
    <row r="31" spans="1:17" x14ac:dyDescent="0.25">
      <c r="A31" s="24"/>
      <c r="B31" s="56"/>
      <c r="C31" s="2" t="s">
        <v>5</v>
      </c>
      <c r="D31" s="4"/>
      <c r="E31" s="5" t="str">
        <f t="shared" si="0"/>
        <v>1,00</v>
      </c>
      <c r="F31" s="5">
        <f t="shared" si="1"/>
        <v>0</v>
      </c>
      <c r="G31" s="11"/>
      <c r="H31" s="28"/>
      <c r="I31" s="52" t="s">
        <v>26</v>
      </c>
      <c r="J31" s="52"/>
      <c r="K31" s="52"/>
      <c r="L31" s="52"/>
      <c r="M31" s="52"/>
      <c r="N31" s="21"/>
    </row>
    <row r="32" spans="1:17" x14ac:dyDescent="0.25">
      <c r="A32" s="24"/>
      <c r="B32" s="56"/>
      <c r="C32" s="2" t="s">
        <v>5</v>
      </c>
      <c r="D32" s="4"/>
      <c r="E32" s="5" t="str">
        <f t="shared" si="0"/>
        <v>1,00</v>
      </c>
      <c r="F32" s="5">
        <f t="shared" si="1"/>
        <v>0</v>
      </c>
      <c r="G32" s="12"/>
      <c r="H32" s="28"/>
      <c r="I32" s="53" t="s">
        <v>27</v>
      </c>
      <c r="J32" s="52"/>
      <c r="K32" s="52"/>
      <c r="L32" s="52"/>
      <c r="M32" s="52"/>
      <c r="N32" s="21"/>
    </row>
    <row r="33" spans="1:14" ht="15.75" thickBot="1" x14ac:dyDescent="0.3">
      <c r="A33" s="25"/>
      <c r="B33" s="54">
        <f>IF(SUM(D20:D32)=30, SUM(D20:D32), "NO SUMA 30, REVISAR")</f>
        <v>30</v>
      </c>
      <c r="C33" s="54"/>
      <c r="D33" s="54"/>
      <c r="E33" s="54"/>
      <c r="F33" s="54"/>
      <c r="G33" s="55"/>
      <c r="H33" s="31"/>
      <c r="I33" s="31"/>
      <c r="J33" s="31"/>
      <c r="K33" s="31"/>
      <c r="L33" s="31"/>
      <c r="M33" s="31"/>
      <c r="N33" s="32"/>
    </row>
  </sheetData>
  <sheetProtection algorithmName="SHA-512" hashValue="tApbyBrA47i853RAXUea2fHVM4Gn5B0Zu2vmC/e/GrtVW5KPmNceVfWA6q0EuG8wy2sMdMmkgcjxchgBHPtTMw==" saltValue="TnDcKgsQAk0WWy28mjqilg==" spinCount="100000" sheet="1" objects="1" scenarios="1" selectLockedCells="1"/>
  <mergeCells count="40">
    <mergeCell ref="B1:M1"/>
    <mergeCell ref="A1:A33"/>
    <mergeCell ref="I18:K18"/>
    <mergeCell ref="H18:H25"/>
    <mergeCell ref="I21:K21"/>
    <mergeCell ref="L18:M21"/>
    <mergeCell ref="B18:G18"/>
    <mergeCell ref="B4:M10"/>
    <mergeCell ref="B11:H17"/>
    <mergeCell ref="I17:L17"/>
    <mergeCell ref="M11:M17"/>
    <mergeCell ref="B33:F33"/>
    <mergeCell ref="K14:L14"/>
    <mergeCell ref="H26:N30"/>
    <mergeCell ref="H31:H33"/>
    <mergeCell ref="I33:N33"/>
    <mergeCell ref="N31:N32"/>
    <mergeCell ref="N1:N25"/>
    <mergeCell ref="I25:J25"/>
    <mergeCell ref="I24:J24"/>
    <mergeCell ref="I23:J23"/>
    <mergeCell ref="L22:M22"/>
    <mergeCell ref="L25:M25"/>
    <mergeCell ref="L24:M24"/>
    <mergeCell ref="L23:M23"/>
    <mergeCell ref="I14:J14"/>
    <mergeCell ref="I31:M31"/>
    <mergeCell ref="I32:M32"/>
    <mergeCell ref="B2:M3"/>
    <mergeCell ref="I11:L11"/>
    <mergeCell ref="I12:J12"/>
    <mergeCell ref="K12:L12"/>
    <mergeCell ref="I13:J13"/>
    <mergeCell ref="K13:L13"/>
    <mergeCell ref="I15:J15"/>
    <mergeCell ref="K15:L15"/>
    <mergeCell ref="I16:J16"/>
    <mergeCell ref="K16:L16"/>
    <mergeCell ref="G20:G32"/>
    <mergeCell ref="I22:K22"/>
  </mergeCells>
  <dataValidations count="1">
    <dataValidation type="list" allowBlank="1" showInputMessage="1" showErrorMessage="1" sqref="C20:C32 Q23">
      <formula1>$Q$23:$Q$26</formula1>
    </dataValidation>
  </dataValidations>
  <pageMargins left="0.7" right="0.7" top="0.75" bottom="0.75" header="0.3" footer="0.3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Aceleración sísmica de cálculo</vt:lpstr>
      <vt:lpstr>'Aceleración sísmica de cálculo'!Área_de_impresión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2019-12-07T23:33:21Z</dcterms:modified>
</cp:coreProperties>
</file>