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uanklopper/Library/CloudStorage/Dropbox/George Washington University/Biostatistics/PUBH6002/Excel/"/>
    </mc:Choice>
  </mc:AlternateContent>
  <xr:revisionPtr revIDLastSave="0" documentId="13_ncr:1_{4A80CCC9-F514-CF47-87A6-761D87BCC75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Z" sheetId="1" r:id="rId1"/>
    <sheet name="T" sheetId="2" r:id="rId2"/>
    <sheet name="F" sheetId="3" r:id="rId3"/>
    <sheet name="Ch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 s="1"/>
  <c r="E9" i="4"/>
  <c r="F9" i="4" s="1"/>
  <c r="F11" i="3"/>
  <c r="E11" i="3"/>
  <c r="G11" i="3" s="1"/>
  <c r="F4" i="3"/>
  <c r="E4" i="3"/>
  <c r="E4" i="2"/>
  <c r="D4" i="2"/>
  <c r="D3" i="2"/>
  <c r="E3" i="2" s="1"/>
  <c r="F2" i="2"/>
  <c r="D2" i="2"/>
  <c r="G2" i="2" s="1"/>
  <c r="C4" i="1"/>
  <c r="C3" i="1"/>
  <c r="E2" i="1"/>
  <c r="D2" i="1"/>
  <c r="G4" i="3" l="1"/>
</calcChain>
</file>

<file path=xl/sharedStrings.xml><?xml version="1.0" encoding="utf-8"?>
<sst xmlns="http://schemas.openxmlformats.org/spreadsheetml/2006/main" count="47" uniqueCount="26">
  <si>
    <t>Level of significance</t>
  </si>
  <si>
    <t>Alternative hypothesis</t>
  </si>
  <si>
    <t>One-sided critical value</t>
  </si>
  <si>
    <t>Two-sided lower critical values</t>
  </si>
  <si>
    <t>Two-sided upper critical value</t>
  </si>
  <si>
    <t>Two-sided</t>
  </si>
  <si>
    <t>One-sided less</t>
  </si>
  <si>
    <t>One-sided greater</t>
  </si>
  <si>
    <t>Sample size</t>
  </si>
  <si>
    <t>Degrees of freedom</t>
  </si>
  <si>
    <t>Two-sided lower critical value</t>
  </si>
  <si>
    <t>Significance level</t>
  </si>
  <si>
    <t>Number of groups</t>
  </si>
  <si>
    <t>Numerator degrees of freedom</t>
  </si>
  <si>
    <t>Denominator degrees of freedom</t>
  </si>
  <si>
    <t>Critical value</t>
  </si>
  <si>
    <t>Test for proportions</t>
  </si>
  <si>
    <t>Test for independence</t>
  </si>
  <si>
    <t>Number of classes in explanatory variable</t>
  </si>
  <si>
    <t>Number of classes in response variable</t>
  </si>
  <si>
    <t>Number of parameters in model</t>
  </si>
  <si>
    <t>Denominator degrees of freedomn</t>
  </si>
  <si>
    <t>Number of decimal places required</t>
  </si>
  <si>
    <t>Comparing more than two means</t>
  </si>
  <si>
    <t>Linear regression</t>
  </si>
  <si>
    <t>Decimal places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</si>
</sst>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theme="0" tint="-0.499984740745262"/>
        <bgColor rgb="FFFF9900"/>
      </patternFill>
    </fill>
    <fill>
      <patternFill patternType="solid">
        <fgColor theme="0" tint="-0.249977111117893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1" fillId="5" borderId="0" xfId="0" applyFont="1" applyFill="1"/>
    <xf numFmtId="0" fontId="3" fillId="0" borderId="0" xfId="0" applyFont="1"/>
    <xf numFmtId="0" fontId="2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1" fillId="10" borderId="0" xfId="0" applyFont="1" applyFill="1"/>
    <xf numFmtId="0" fontId="6" fillId="10" borderId="0" xfId="0" applyFont="1" applyFill="1"/>
    <xf numFmtId="0" fontId="0" fillId="11" borderId="0" xfId="0" applyFill="1"/>
    <xf numFmtId="0" fontId="0" fillId="7" borderId="0" xfId="0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4" fillId="0" borderId="0" xfId="0" applyFont="1"/>
    <xf numFmtId="0" fontId="7" fillId="15" borderId="0" xfId="0" applyFont="1" applyFill="1"/>
    <xf numFmtId="0" fontId="7" fillId="8" borderId="0" xfId="0" applyFont="1" applyFill="1"/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"/>
  <sheetViews>
    <sheetView tabSelected="1" zoomScale="140" zoomScaleNormal="140" workbookViewId="0">
      <selection activeCell="B11" sqref="B11"/>
    </sheetView>
  </sheetViews>
  <sheetFormatPr baseColWidth="10" defaultColWidth="12.6640625" defaultRowHeight="15.75" customHeight="1" x14ac:dyDescent="0.15"/>
  <cols>
    <col min="1" max="1" width="16" customWidth="1"/>
    <col min="2" max="2" width="17.1640625" customWidth="1"/>
    <col min="3" max="3" width="18.33203125" customWidth="1"/>
    <col min="4" max="4" width="23.5" customWidth="1"/>
    <col min="5" max="5" width="23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2">
        <v>0.05</v>
      </c>
      <c r="B2" s="3" t="s">
        <v>5</v>
      </c>
      <c r="D2" s="4">
        <f>NORMINV(A2/2,0,1)</f>
        <v>-1.9599639845400538</v>
      </c>
      <c r="E2" s="4">
        <f>NORMINV(1-A2/2,0,1)</f>
        <v>1.9599639845400536</v>
      </c>
    </row>
    <row r="3" spans="1:5" ht="15.75" customHeight="1" x14ac:dyDescent="0.15">
      <c r="A3" s="2">
        <v>0.05</v>
      </c>
      <c r="B3" s="3" t="s">
        <v>6</v>
      </c>
      <c r="C3" s="4">
        <f>NORMINV(A3,0,1)</f>
        <v>-1.6448536269514726</v>
      </c>
    </row>
    <row r="4" spans="1:5" ht="15.75" customHeight="1" x14ac:dyDescent="0.15">
      <c r="A4" s="2">
        <v>0.05</v>
      </c>
      <c r="B4" s="3" t="s">
        <v>7</v>
      </c>
      <c r="C4" s="4">
        <f>NORMINV(1-A4,0,1)</f>
        <v>1.6448536269514715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"/>
  <sheetViews>
    <sheetView zoomScale="150" zoomScaleNormal="150" workbookViewId="0">
      <selection activeCell="D2" sqref="D2"/>
    </sheetView>
  </sheetViews>
  <sheetFormatPr baseColWidth="10" defaultColWidth="12.6640625" defaultRowHeight="15.75" customHeight="1" x14ac:dyDescent="0.15"/>
  <cols>
    <col min="1" max="1" width="16" customWidth="1"/>
    <col min="2" max="2" width="17.1640625" customWidth="1"/>
    <col min="3" max="3" width="10.1640625" customWidth="1"/>
    <col min="4" max="4" width="15.6640625" customWidth="1"/>
    <col min="5" max="5" width="18.33203125" customWidth="1"/>
    <col min="6" max="6" width="22.6640625" customWidth="1"/>
    <col min="7" max="7" width="23" customWidth="1"/>
  </cols>
  <sheetData>
    <row r="1" spans="1:7" ht="15.75" customHeight="1" x14ac:dyDescent="0.1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4</v>
      </c>
    </row>
    <row r="2" spans="1:7" ht="15.75" customHeight="1" x14ac:dyDescent="0.15">
      <c r="A2" s="2">
        <v>0.05</v>
      </c>
      <c r="B2" s="3" t="s">
        <v>5</v>
      </c>
      <c r="C2" s="2">
        <v>30</v>
      </c>
      <c r="D2" s="3">
        <f t="shared" ref="D2:D4" si="0">C2-1</f>
        <v>29</v>
      </c>
      <c r="F2" s="4">
        <f>_xlfn.T.INV(A2/2,D2)</f>
        <v>-2.0452296421327048</v>
      </c>
      <c r="G2" s="4">
        <f>_xlfn.T.INV(1-A2/2,D2)</f>
        <v>2.0452296421327034</v>
      </c>
    </row>
    <row r="3" spans="1:7" ht="15.75" customHeight="1" x14ac:dyDescent="0.15">
      <c r="A3" s="2">
        <v>0.05</v>
      </c>
      <c r="B3" s="3" t="s">
        <v>6</v>
      </c>
      <c r="C3" s="2">
        <v>30</v>
      </c>
      <c r="D3" s="3">
        <f t="shared" si="0"/>
        <v>29</v>
      </c>
      <c r="E3" s="4">
        <f>_xlfn.T.INV(A3,D3)</f>
        <v>-1.6991270265334986</v>
      </c>
    </row>
    <row r="4" spans="1:7" ht="15.75" customHeight="1" x14ac:dyDescent="0.15">
      <c r="A4" s="2">
        <v>0.05</v>
      </c>
      <c r="B4" s="3" t="s">
        <v>7</v>
      </c>
      <c r="C4" s="2">
        <v>30</v>
      </c>
      <c r="D4" s="3">
        <f t="shared" si="0"/>
        <v>29</v>
      </c>
      <c r="E4" s="4">
        <f>_xlfn.T.INV(1-A4,D4)</f>
        <v>1.6991270265334968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1"/>
  <sheetViews>
    <sheetView workbookViewId="0">
      <selection activeCell="A20" sqref="A20"/>
    </sheetView>
  </sheetViews>
  <sheetFormatPr baseColWidth="10" defaultColWidth="12.6640625" defaultRowHeight="15.75" customHeight="1" x14ac:dyDescent="0.15"/>
  <cols>
    <col min="1" max="1" width="34" bestFit="1" customWidth="1"/>
    <col min="2" max="2" width="30.83203125" bestFit="1" customWidth="1"/>
    <col min="3" max="3" width="10.5" bestFit="1" customWidth="1"/>
    <col min="4" max="4" width="28.33203125" bestFit="1" customWidth="1"/>
    <col min="5" max="5" width="25.6640625" bestFit="1" customWidth="1"/>
    <col min="6" max="6" width="28.1640625" bestFit="1" customWidth="1"/>
    <col min="7" max="7" width="10.6640625" customWidth="1"/>
    <col min="9" max="9" width="25.1640625" bestFit="1" customWidth="1"/>
    <col min="10" max="10" width="26.83203125" bestFit="1" customWidth="1"/>
  </cols>
  <sheetData>
    <row r="1" spans="1:10" ht="15.75" customHeight="1" x14ac:dyDescent="0.15">
      <c r="A1" s="15" t="s">
        <v>23</v>
      </c>
    </row>
    <row r="2" spans="1:10" ht="15.75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5.75" customHeight="1" x14ac:dyDescent="0.15">
      <c r="A3" s="11" t="s">
        <v>11</v>
      </c>
      <c r="B3" s="11" t="s">
        <v>12</v>
      </c>
      <c r="C3" s="11" t="s">
        <v>8</v>
      </c>
      <c r="D3" s="12" t="s">
        <v>22</v>
      </c>
      <c r="E3" s="11" t="s">
        <v>13</v>
      </c>
      <c r="F3" s="11" t="s">
        <v>14</v>
      </c>
      <c r="G3" s="11" t="s">
        <v>15</v>
      </c>
    </row>
    <row r="4" spans="1:10" ht="15.75" customHeight="1" x14ac:dyDescent="0.15">
      <c r="A4" s="7">
        <v>0.05</v>
      </c>
      <c r="B4" s="7">
        <v>2</v>
      </c>
      <c r="C4" s="7">
        <v>100</v>
      </c>
      <c r="D4" s="7">
        <v>3</v>
      </c>
      <c r="E4" s="8">
        <f>B4-1</f>
        <v>1</v>
      </c>
      <c r="F4" s="8">
        <f>C4-B4</f>
        <v>98</v>
      </c>
      <c r="G4" s="9">
        <f>ROUND(_xlfn.F.INV(1-A4,E4,F4),D4)</f>
        <v>3.9380000000000002</v>
      </c>
    </row>
    <row r="8" spans="1:10" ht="15.75" customHeight="1" x14ac:dyDescent="0.15">
      <c r="A8" s="15" t="s">
        <v>24</v>
      </c>
    </row>
    <row r="10" spans="1:10" ht="15.75" customHeight="1" x14ac:dyDescent="0.15">
      <c r="A10" s="10" t="s">
        <v>0</v>
      </c>
      <c r="B10" s="10" t="s">
        <v>20</v>
      </c>
      <c r="C10" s="10" t="s">
        <v>8</v>
      </c>
      <c r="D10" s="10" t="s">
        <v>22</v>
      </c>
      <c r="E10" s="10" t="s">
        <v>13</v>
      </c>
      <c r="F10" s="10" t="s">
        <v>21</v>
      </c>
      <c r="G10" s="10" t="s">
        <v>15</v>
      </c>
    </row>
    <row r="11" spans="1:10" ht="15.75" customHeight="1" x14ac:dyDescent="0.15">
      <c r="A11" s="13">
        <v>0.05</v>
      </c>
      <c r="B11" s="13">
        <v>2</v>
      </c>
      <c r="C11" s="13">
        <v>100</v>
      </c>
      <c r="D11" s="13">
        <v>3</v>
      </c>
      <c r="E11" s="14">
        <f>B11-1</f>
        <v>1</v>
      </c>
      <c r="F11" s="14">
        <f>C11-B11</f>
        <v>98</v>
      </c>
      <c r="G11" s="14">
        <f>ROUND(_xlfn.F.INV(1-A11,E11,F11),D11)</f>
        <v>3.9380000000000002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"/>
  <sheetViews>
    <sheetView zoomScaleNormal="100" workbookViewId="0">
      <selection activeCell="D18" sqref="D18"/>
    </sheetView>
  </sheetViews>
  <sheetFormatPr baseColWidth="10" defaultColWidth="12.6640625" defaultRowHeight="15.75" customHeight="1" x14ac:dyDescent="0.15"/>
  <cols>
    <col min="1" max="1" width="18.83203125" bestFit="1" customWidth="1"/>
    <col min="2" max="2" width="33.83203125" bestFit="1" customWidth="1"/>
    <col min="3" max="3" width="32" bestFit="1" customWidth="1"/>
    <col min="4" max="4" width="19.6640625" bestFit="1" customWidth="1"/>
    <col min="5" max="5" width="16.6640625" bestFit="1" customWidth="1"/>
    <col min="6" max="6" width="10.83203125" bestFit="1" customWidth="1"/>
  </cols>
  <sheetData>
    <row r="1" spans="1:6" ht="15.75" customHeight="1" x14ac:dyDescent="0.15">
      <c r="A1" s="5" t="s">
        <v>16</v>
      </c>
    </row>
    <row r="2" spans="1:6" ht="15.75" customHeight="1" x14ac:dyDescent="0.15">
      <c r="A2" s="18"/>
      <c r="B2" s="18"/>
      <c r="C2" s="18"/>
      <c r="D2" s="18"/>
      <c r="E2" s="18"/>
      <c r="F2" s="18"/>
    </row>
    <row r="3" spans="1:6" ht="15.75" customHeight="1" x14ac:dyDescent="0.15">
      <c r="A3" s="16" t="s">
        <v>0</v>
      </c>
      <c r="B3" s="16" t="s">
        <v>12</v>
      </c>
      <c r="C3" s="17" t="s">
        <v>25</v>
      </c>
      <c r="D3" s="17" t="s">
        <v>9</v>
      </c>
      <c r="E3" s="16" t="s">
        <v>15</v>
      </c>
      <c r="F3" s="18"/>
    </row>
    <row r="4" spans="1:6" ht="15.75" customHeight="1" x14ac:dyDescent="0.15">
      <c r="A4" s="21">
        <v>0.05</v>
      </c>
      <c r="B4" s="21">
        <v>4</v>
      </c>
      <c r="C4" s="19">
        <v>3</v>
      </c>
      <c r="D4" s="20">
        <f>B4-1</f>
        <v>3</v>
      </c>
      <c r="E4" s="21">
        <f>ROUND(_xlfn.CHISQ.INV(1-A4,D4),C4)</f>
        <v>7.8150000000000004</v>
      </c>
      <c r="F4" s="18"/>
    </row>
    <row r="6" spans="1:6" ht="15.75" customHeight="1" x14ac:dyDescent="0.15">
      <c r="A6" s="5" t="s">
        <v>17</v>
      </c>
    </row>
    <row r="8" spans="1:6" ht="15.75" customHeight="1" x14ac:dyDescent="0.15">
      <c r="A8" s="10" t="s">
        <v>0</v>
      </c>
      <c r="B8" s="10" t="s">
        <v>18</v>
      </c>
      <c r="C8" s="10" t="s">
        <v>19</v>
      </c>
      <c r="D8" s="10" t="s">
        <v>25</v>
      </c>
      <c r="E8" s="10" t="s">
        <v>9</v>
      </c>
      <c r="F8" s="10" t="s">
        <v>15</v>
      </c>
    </row>
    <row r="9" spans="1:6" ht="15.75" customHeight="1" x14ac:dyDescent="0.15">
      <c r="A9" s="13">
        <v>0.05</v>
      </c>
      <c r="B9" s="13">
        <v>2</v>
      </c>
      <c r="C9" s="13">
        <v>2</v>
      </c>
      <c r="D9" s="13">
        <v>3</v>
      </c>
      <c r="E9" s="14">
        <f>(B9-1)*(C9-1)</f>
        <v>1</v>
      </c>
      <c r="F9" s="14">
        <f>ROUND(_xlfn.CHISQ.INV(1-A9,E9),D9)</f>
        <v>3.8410000000000002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</vt:lpstr>
      <vt:lpstr>T</vt:lpstr>
      <vt:lpstr>F</vt:lpstr>
      <vt:lpstr>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Klopper, Juan Hein</cp:lastModifiedBy>
  <dcterms:modified xsi:type="dcterms:W3CDTF">2024-02-27T23:05:18Z</dcterms:modified>
</cp:coreProperties>
</file>