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G-II\GitHub\Gráficas\Comparación-TeóricoExperimental\"/>
    </mc:Choice>
  </mc:AlternateContent>
  <xr:revisionPtr revIDLastSave="0" documentId="13_ncr:1_{0126213A-3560-4045-82A0-BD814EF31B45}" xr6:coauthVersionLast="47" xr6:coauthVersionMax="47" xr10:uidLastSave="{00000000-0000-0000-0000-000000000000}"/>
  <bookViews>
    <workbookView xWindow="-120" yWindow="-120" windowWidth="20730" windowHeight="11760" xr2:uid="{CC6BEE00-C615-41D4-A4AF-3C1181C6EB3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22" i="2" s="1"/>
  <c r="M5" i="2"/>
  <c r="M21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N9" i="2"/>
  <c r="N10" i="2"/>
  <c r="N11" i="2"/>
  <c r="N12" i="2"/>
  <c r="N13" i="2"/>
  <c r="N14" i="2"/>
  <c r="N15" i="2"/>
  <c r="N16" i="2"/>
  <c r="N17" i="2"/>
  <c r="N18" i="2"/>
  <c r="N19" i="2"/>
  <c r="N2" i="2"/>
  <c r="N3" i="2"/>
  <c r="N4" i="2"/>
  <c r="N22" i="2" s="1"/>
  <c r="N5" i="2"/>
  <c r="N6" i="2"/>
  <c r="N7" i="2"/>
  <c r="N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N21" i="2" l="1"/>
</calcChain>
</file>

<file path=xl/sharedStrings.xml><?xml version="1.0" encoding="utf-8"?>
<sst xmlns="http://schemas.openxmlformats.org/spreadsheetml/2006/main" count="21" uniqueCount="20">
  <si>
    <t>Voltaje M1</t>
  </si>
  <si>
    <t>Voltaje M2</t>
  </si>
  <si>
    <t>Grados Teoricos M1</t>
  </si>
  <si>
    <t>Grados Teoriocos M2</t>
  </si>
  <si>
    <t>Grados linealizados M1</t>
  </si>
  <si>
    <t>Grados Linealizados M2</t>
  </si>
  <si>
    <t>Puntos</t>
  </si>
  <si>
    <t>X</t>
  </si>
  <si>
    <t>Y</t>
  </si>
  <si>
    <t>VOLTAJE M1</t>
  </si>
  <si>
    <t>VOLTAJE M2</t>
  </si>
  <si>
    <t>GRADOS TEORICOS M1</t>
  </si>
  <si>
    <t>GRADOS TEORICOS M2</t>
  </si>
  <si>
    <t>GRADOS LINEALIZADOS M1</t>
  </si>
  <si>
    <t>GRADOS LINEALIZADOS M2</t>
  </si>
  <si>
    <t>PUNTO</t>
  </si>
  <si>
    <t>GRADOS LINEALIZADOS CON AJUSTE M1</t>
  </si>
  <si>
    <t>GRADOS LINEALIZADOS CON AJUSTE M2</t>
  </si>
  <si>
    <t>DIFERENCIA TEORICOS - LINEALIZADOS</t>
  </si>
  <si>
    <t>DIFERENCIA TEORICO - LINEALIZADOS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</si>
</sst>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Grados Calculados</a:t>
            </a:r>
            <a:r>
              <a:rPr lang="es-CO" baseline="0"/>
              <a:t> Cinematica Inversa - Grados medidos con Potenciometro y </a:t>
            </a:r>
            <a:r>
              <a:rPr lang="es-CO" sz="1400" b="0" i="0" u="none" strike="noStrike" baseline="0">
                <a:effectLst/>
              </a:rPr>
              <a:t>linealizados para la </a:t>
            </a:r>
            <a:r>
              <a:rPr lang="es-CO" baseline="0"/>
              <a:t>secuencia de 4 puntos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Grados Teoricos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Hoja1!$D$2:$D$5</c:f>
              <c:numCache>
                <c:formatCode>General</c:formatCode>
                <c:ptCount val="4"/>
                <c:pt idx="0">
                  <c:v>145.827</c:v>
                </c:pt>
                <c:pt idx="1">
                  <c:v>136.596</c:v>
                </c:pt>
                <c:pt idx="2">
                  <c:v>108.33499999999999</c:v>
                </c:pt>
                <c:pt idx="3">
                  <c:v>145.827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88C-AAB2-54CF88105B95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Grados Teoriocos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Hoja1!$E$2:$E$5</c:f>
              <c:numCache>
                <c:formatCode>General</c:formatCode>
                <c:ptCount val="4"/>
                <c:pt idx="0">
                  <c:v>105.151</c:v>
                </c:pt>
                <c:pt idx="1">
                  <c:v>134.488</c:v>
                </c:pt>
                <c:pt idx="2">
                  <c:v>91.0852</c:v>
                </c:pt>
                <c:pt idx="3">
                  <c:v>105.151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2-488C-AAB2-54CF88105B95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Grados linealizados M1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Hoja1!$F$2:$F$5</c:f>
              <c:numCache>
                <c:formatCode>General</c:formatCode>
                <c:ptCount val="4"/>
                <c:pt idx="0">
                  <c:v>151.398</c:v>
                </c:pt>
                <c:pt idx="1">
                  <c:v>141.39500000000001</c:v>
                </c:pt>
                <c:pt idx="2">
                  <c:v>109.86499999999999</c:v>
                </c:pt>
                <c:pt idx="3">
                  <c:v>151.17500000000001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2-488C-AAB2-54CF88105B95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Grados Linealizados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Hoja1!$G$2:$G$5</c:f>
              <c:numCache>
                <c:formatCode>General</c:formatCode>
                <c:ptCount val="4"/>
                <c:pt idx="0">
                  <c:v>111.297</c:v>
                </c:pt>
                <c:pt idx="1">
                  <c:v>144.39099999999999</c:v>
                </c:pt>
                <c:pt idx="2">
                  <c:v>96.483999999999995</c:v>
                </c:pt>
                <c:pt idx="3">
                  <c:v>107.497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2-488C-AAB2-54CF8810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90288"/>
        <c:axId val="1006645568"/>
      </c:scatterChart>
      <c:valAx>
        <c:axId val="3745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6645568"/>
        <c:crosses val="autoZero"/>
        <c:crossBetween val="midCat"/>
      </c:valAx>
      <c:valAx>
        <c:axId val="100664556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459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Grados Calculados Cinematica Inversa - Grados medidos con Potenciometro y linealizados - </a:t>
            </a:r>
            <a:r>
              <a:rPr lang="es-CO" sz="1800" b="0" i="0" u="none" strike="noStrike" baseline="0">
                <a:effectLst/>
              </a:rPr>
              <a:t>Grados medidos con Potenciometro y linealizados *Ajustados </a:t>
            </a:r>
            <a:r>
              <a:rPr lang="es-CO" sz="1800" b="0" i="0" baseline="0">
                <a:effectLst/>
              </a:rPr>
              <a:t>para secuencia de 20 puntos aleatorios 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Hoja2!$G$1</c:f>
              <c:strCache>
                <c:ptCount val="1"/>
                <c:pt idx="0">
                  <c:v>GRADOS TEORICOS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Hoja2!$G$2:$G$19</c:f>
              <c:numCache>
                <c:formatCode>General</c:formatCode>
                <c:ptCount val="18"/>
                <c:pt idx="0">
                  <c:v>112.143</c:v>
                </c:pt>
                <c:pt idx="1">
                  <c:v>157.90899999999999</c:v>
                </c:pt>
                <c:pt idx="2">
                  <c:v>134.858</c:v>
                </c:pt>
                <c:pt idx="3">
                  <c:v>152.81399999999999</c:v>
                </c:pt>
                <c:pt idx="4">
                  <c:v>59.787399999999998</c:v>
                </c:pt>
                <c:pt idx="5">
                  <c:v>84.430199999999999</c:v>
                </c:pt>
                <c:pt idx="6">
                  <c:v>52.010599999999997</c:v>
                </c:pt>
                <c:pt idx="7">
                  <c:v>108.33499999999999</c:v>
                </c:pt>
                <c:pt idx="8">
                  <c:v>155.26599999999999</c:v>
                </c:pt>
                <c:pt idx="9">
                  <c:v>141.136</c:v>
                </c:pt>
                <c:pt idx="10">
                  <c:v>56.7791</c:v>
                </c:pt>
                <c:pt idx="11">
                  <c:v>121.931</c:v>
                </c:pt>
                <c:pt idx="12">
                  <c:v>108.134</c:v>
                </c:pt>
                <c:pt idx="13">
                  <c:v>124.517</c:v>
                </c:pt>
                <c:pt idx="14">
                  <c:v>169.37899999999999</c:v>
                </c:pt>
                <c:pt idx="15">
                  <c:v>81.923400000000001</c:v>
                </c:pt>
                <c:pt idx="16">
                  <c:v>176.46100000000001</c:v>
                </c:pt>
                <c:pt idx="17">
                  <c:v>153.57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0-4801-BE7E-E4A91AF3D3D3}"/>
            </c:ext>
          </c:extLst>
        </c:ser>
        <c:ser>
          <c:idx val="1"/>
          <c:order val="1"/>
          <c:tx>
            <c:strRef>
              <c:f>Hoja2!$H$1</c:f>
              <c:strCache>
                <c:ptCount val="1"/>
                <c:pt idx="0">
                  <c:v>GRADOS TEORICOS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Hoja2!$H$2:$H$19</c:f>
              <c:numCache>
                <c:formatCode>General</c:formatCode>
                <c:ptCount val="18"/>
                <c:pt idx="0">
                  <c:v>64.897199999999998</c:v>
                </c:pt>
                <c:pt idx="1">
                  <c:v>59.2453</c:v>
                </c:pt>
                <c:pt idx="2">
                  <c:v>91.736500000000007</c:v>
                </c:pt>
                <c:pt idx="3">
                  <c:v>66.563800000000001</c:v>
                </c:pt>
                <c:pt idx="4">
                  <c:v>104.926</c:v>
                </c:pt>
                <c:pt idx="5">
                  <c:v>108.782</c:v>
                </c:pt>
                <c:pt idx="6">
                  <c:v>91.736500000000007</c:v>
                </c:pt>
                <c:pt idx="7">
                  <c:v>91.0852</c:v>
                </c:pt>
                <c:pt idx="8">
                  <c:v>95.215900000000005</c:v>
                </c:pt>
                <c:pt idx="9">
                  <c:v>73.495500000000007</c:v>
                </c:pt>
                <c:pt idx="10">
                  <c:v>52.967100000000002</c:v>
                </c:pt>
                <c:pt idx="11">
                  <c:v>45.5122</c:v>
                </c:pt>
                <c:pt idx="12">
                  <c:v>62.720399999999998</c:v>
                </c:pt>
                <c:pt idx="13">
                  <c:v>40.415399999999998</c:v>
                </c:pt>
                <c:pt idx="14">
                  <c:v>83.256500000000003</c:v>
                </c:pt>
                <c:pt idx="15">
                  <c:v>111.324</c:v>
                </c:pt>
                <c:pt idx="16">
                  <c:v>105.827</c:v>
                </c:pt>
                <c:pt idx="17">
                  <c:v>111.09099999999999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0-4801-BE7E-E4A91AF3D3D3}"/>
            </c:ext>
          </c:extLst>
        </c:ser>
        <c:ser>
          <c:idx val="2"/>
          <c:order val="2"/>
          <c:tx>
            <c:strRef>
              <c:f>Hoja2!$I$1</c:f>
              <c:strCache>
                <c:ptCount val="1"/>
                <c:pt idx="0">
                  <c:v>GRADOS LINEALIZADOS M1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  <c:extLst xmlns:c15="http://schemas.microsoft.com/office/drawing/2012/chart"/>
            </c:numRef>
          </c:xVal>
          <c:yVal>
            <c:numRef>
              <c:f>Hoja2!$I$2:$I$19</c:f>
              <c:numCache>
                <c:formatCode>General</c:formatCode>
                <c:ptCount val="18"/>
                <c:pt idx="0">
                  <c:v>112.66</c:v>
                </c:pt>
                <c:pt idx="1">
                  <c:v>165.76400000000001</c:v>
                </c:pt>
                <c:pt idx="2">
                  <c:v>139.60300000000001</c:v>
                </c:pt>
                <c:pt idx="3">
                  <c:v>159.393</c:v>
                </c:pt>
                <c:pt idx="4">
                  <c:v>56.372999999999998</c:v>
                </c:pt>
                <c:pt idx="5">
                  <c:v>83.369</c:v>
                </c:pt>
                <c:pt idx="6">
                  <c:v>49.495600000000003</c:v>
                </c:pt>
                <c:pt idx="7">
                  <c:v>110.033</c:v>
                </c:pt>
                <c:pt idx="8">
                  <c:v>162.91399999999999</c:v>
                </c:pt>
                <c:pt idx="9">
                  <c:v>146.25700000000001</c:v>
                </c:pt>
                <c:pt idx="10">
                  <c:v>53.7988</c:v>
                </c:pt>
                <c:pt idx="11">
                  <c:v>126.07599999999999</c:v>
                </c:pt>
                <c:pt idx="12">
                  <c:v>110.36799999999999</c:v>
                </c:pt>
                <c:pt idx="13">
                  <c:v>127.364</c:v>
                </c:pt>
                <c:pt idx="14">
                  <c:v>181.91900000000001</c:v>
                </c:pt>
                <c:pt idx="15">
                  <c:v>82.083600000000004</c:v>
                </c:pt>
                <c:pt idx="16">
                  <c:v>189.63399999999999</c:v>
                </c:pt>
                <c:pt idx="17">
                  <c:v>160.12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E40-4801-BE7E-E4A91AF3D3D3}"/>
            </c:ext>
          </c:extLst>
        </c:ser>
        <c:ser>
          <c:idx val="3"/>
          <c:order val="3"/>
          <c:tx>
            <c:strRef>
              <c:f>Hoja2!$J$1</c:f>
              <c:strCache>
                <c:ptCount val="1"/>
                <c:pt idx="0">
                  <c:v>GRADOS LINEALIZADOS M2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  <c:extLst xmlns:c15="http://schemas.microsoft.com/office/drawing/2012/chart"/>
            </c:numRef>
          </c:xVal>
          <c:yVal>
            <c:numRef>
              <c:f>Hoja2!$J$2:$J$19</c:f>
              <c:numCache>
                <c:formatCode>General</c:formatCode>
                <c:ptCount val="18"/>
                <c:pt idx="0">
                  <c:v>69.014799999999994</c:v>
                </c:pt>
                <c:pt idx="1">
                  <c:v>61.857999999999997</c:v>
                </c:pt>
                <c:pt idx="2">
                  <c:v>97.020099999999999</c:v>
                </c:pt>
                <c:pt idx="3">
                  <c:v>70.132400000000004</c:v>
                </c:pt>
                <c:pt idx="4">
                  <c:v>112.44799999999999</c:v>
                </c:pt>
                <c:pt idx="5">
                  <c:v>115.857</c:v>
                </c:pt>
                <c:pt idx="6">
                  <c:v>97.131900000000002</c:v>
                </c:pt>
                <c:pt idx="7">
                  <c:v>97.970200000000006</c:v>
                </c:pt>
                <c:pt idx="8">
                  <c:v>100.65300000000001</c:v>
                </c:pt>
                <c:pt idx="9">
                  <c:v>77.956400000000002</c:v>
                </c:pt>
                <c:pt idx="10">
                  <c:v>54.313499999999998</c:v>
                </c:pt>
                <c:pt idx="11">
                  <c:v>46.039000000000001</c:v>
                </c:pt>
                <c:pt idx="12">
                  <c:v>64.149299999999997</c:v>
                </c:pt>
                <c:pt idx="13">
                  <c:v>39.835799999999999</c:v>
                </c:pt>
                <c:pt idx="14">
                  <c:v>86.845600000000005</c:v>
                </c:pt>
                <c:pt idx="15">
                  <c:v>120.998</c:v>
                </c:pt>
                <c:pt idx="16">
                  <c:v>112.783</c:v>
                </c:pt>
                <c:pt idx="17">
                  <c:v>118.372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E40-4801-BE7E-E4A91AF3D3D3}"/>
            </c:ext>
          </c:extLst>
        </c:ser>
        <c:ser>
          <c:idx val="4"/>
          <c:order val="4"/>
          <c:tx>
            <c:strRef>
              <c:f>Hoja2!$K$1</c:f>
              <c:strCache>
                <c:ptCount val="1"/>
                <c:pt idx="0">
                  <c:v>GRADOS LINEALIZADOS CON AJUSTE M1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Hoja2!$F$2:$F$19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Hoja2!$K$2:$K$19</c:f>
              <c:numCache>
                <c:formatCode>General</c:formatCode>
                <c:ptCount val="18"/>
                <c:pt idx="0">
                  <c:v>107.66</c:v>
                </c:pt>
                <c:pt idx="1">
                  <c:v>160.76400000000001</c:v>
                </c:pt>
                <c:pt idx="2">
                  <c:v>134.60300000000001</c:v>
                </c:pt>
                <c:pt idx="3">
                  <c:v>154.393</c:v>
                </c:pt>
                <c:pt idx="4">
                  <c:v>51.372999999999998</c:v>
                </c:pt>
                <c:pt idx="5">
                  <c:v>78.369</c:v>
                </c:pt>
                <c:pt idx="6">
                  <c:v>44.495600000000003</c:v>
                </c:pt>
                <c:pt idx="7">
                  <c:v>105.033</c:v>
                </c:pt>
                <c:pt idx="8">
                  <c:v>157.91399999999999</c:v>
                </c:pt>
                <c:pt idx="9">
                  <c:v>141.25700000000001</c:v>
                </c:pt>
                <c:pt idx="10">
                  <c:v>48.7988</c:v>
                </c:pt>
                <c:pt idx="11">
                  <c:v>121.07599999999999</c:v>
                </c:pt>
                <c:pt idx="12">
                  <c:v>105.36799999999999</c:v>
                </c:pt>
                <c:pt idx="13">
                  <c:v>122.364</c:v>
                </c:pt>
                <c:pt idx="14">
                  <c:v>176.91900000000001</c:v>
                </c:pt>
                <c:pt idx="15">
                  <c:v>77.083600000000004</c:v>
                </c:pt>
                <c:pt idx="16">
                  <c:v>184.63399999999999</c:v>
                </c:pt>
                <c:pt idx="17">
                  <c:v>155.12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0-4801-BE7E-E4A91AF3D3D3}"/>
            </c:ext>
          </c:extLst>
        </c:ser>
        <c:ser>
          <c:idx val="5"/>
          <c:order val="5"/>
          <c:tx>
            <c:strRef>
              <c:f>Hoja2!$L$1</c:f>
              <c:strCache>
                <c:ptCount val="1"/>
                <c:pt idx="0">
                  <c:v>GRADOS LINEALIZADOS CON AJUSTE M2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Hoja2!$F$2:$F$19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Hoja2!$L$2:$L$19</c:f>
              <c:numCache>
                <c:formatCode>General</c:formatCode>
                <c:ptCount val="18"/>
                <c:pt idx="0">
                  <c:v>64.014799999999994</c:v>
                </c:pt>
                <c:pt idx="1">
                  <c:v>56.857999999999997</c:v>
                </c:pt>
                <c:pt idx="2">
                  <c:v>92.020099999999999</c:v>
                </c:pt>
                <c:pt idx="3">
                  <c:v>65.132400000000004</c:v>
                </c:pt>
                <c:pt idx="4">
                  <c:v>107.44799999999999</c:v>
                </c:pt>
                <c:pt idx="5">
                  <c:v>110.857</c:v>
                </c:pt>
                <c:pt idx="6">
                  <c:v>92.131900000000002</c:v>
                </c:pt>
                <c:pt idx="7">
                  <c:v>92.970200000000006</c:v>
                </c:pt>
                <c:pt idx="8">
                  <c:v>95.653000000000006</c:v>
                </c:pt>
                <c:pt idx="9">
                  <c:v>72.956400000000002</c:v>
                </c:pt>
                <c:pt idx="10">
                  <c:v>49.313499999999998</c:v>
                </c:pt>
                <c:pt idx="11">
                  <c:v>41.039000000000001</c:v>
                </c:pt>
                <c:pt idx="12">
                  <c:v>59.149299999999997</c:v>
                </c:pt>
                <c:pt idx="13">
                  <c:v>34.835799999999999</c:v>
                </c:pt>
                <c:pt idx="14">
                  <c:v>81.845600000000005</c:v>
                </c:pt>
                <c:pt idx="15">
                  <c:v>115.998</c:v>
                </c:pt>
                <c:pt idx="16">
                  <c:v>107.783</c:v>
                </c:pt>
                <c:pt idx="17">
                  <c:v>113.372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0-4801-BE7E-E4A91AF3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19120"/>
        <c:axId val="291353840"/>
        <c:extLst/>
      </c:scatterChart>
      <c:valAx>
        <c:axId val="4600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1353840"/>
        <c:crosses val="autoZero"/>
        <c:crossBetween val="midCat"/>
      </c:valAx>
      <c:valAx>
        <c:axId val="2913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00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0</xdr:rowOff>
    </xdr:from>
    <xdr:to>
      <xdr:col>13</xdr:col>
      <xdr:colOff>85725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D1E503-99D5-8238-6493-8A0AF421A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204361</xdr:colOff>
      <xdr:row>20</xdr:row>
      <xdr:rowOff>95391</xdr:rowOff>
    </xdr:from>
    <xdr:to>
      <xdr:col>11</xdr:col>
      <xdr:colOff>149238</xdr:colOff>
      <xdr:row>47</xdr:row>
      <xdr:rowOff>181780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C5B443-6085-68FE-264B-7DF6E45F1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BFD6-325E-4D0B-83EF-5D8CB2E3EB06}">
  <dimension ref="A1:G5"/>
  <sheetViews>
    <sheetView tabSelected="1" workbookViewId="0">
      <selection activeCell="F8" sqref="F8"/>
    </sheetView>
  </sheetViews>
  <sheetFormatPr baseColWidth="10" defaultRowHeight="15" x14ac:dyDescent="0.25"/>
  <cols>
    <col min="1" max="1" width="13" style="1" customWidth="1"/>
    <col min="2" max="3" width="12.85546875" style="1" customWidth="1"/>
    <col min="4" max="4" width="18.28515625" style="1" bestFit="1" customWidth="1"/>
    <col min="5" max="5" width="19.42578125" style="1" bestFit="1" customWidth="1"/>
    <col min="6" max="6" width="21.5703125" style="1" bestFit="1" customWidth="1"/>
    <col min="7" max="7" width="21.85546875" style="1" bestFit="1" customWidth="1"/>
  </cols>
  <sheetData>
    <row r="1" spans="1:7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2.62066</v>
      </c>
      <c r="B2" s="1">
        <v>0.85180100000000003</v>
      </c>
      <c r="C2" s="1">
        <v>1</v>
      </c>
      <c r="D2" s="1">
        <v>145.827</v>
      </c>
      <c r="E2" s="1">
        <v>105.151</v>
      </c>
      <c r="F2" s="1">
        <v>151.398</v>
      </c>
      <c r="G2" s="1">
        <v>111.297</v>
      </c>
    </row>
    <row r="3" spans="1:7" x14ac:dyDescent="0.25">
      <c r="A3" s="1">
        <v>2.4764499999999998</v>
      </c>
      <c r="B3" s="1">
        <v>0.37469000000000002</v>
      </c>
      <c r="C3" s="1">
        <v>2</v>
      </c>
      <c r="D3" s="1">
        <v>136.596</v>
      </c>
      <c r="E3" s="1">
        <v>134.488</v>
      </c>
      <c r="F3" s="1">
        <v>141.39500000000001</v>
      </c>
      <c r="G3" s="1">
        <v>144.39099999999999</v>
      </c>
    </row>
    <row r="4" spans="1:7" x14ac:dyDescent="0.25">
      <c r="A4" s="1">
        <v>2.02189</v>
      </c>
      <c r="B4" s="1">
        <v>1.0653600000000001</v>
      </c>
      <c r="C4" s="1">
        <v>3</v>
      </c>
      <c r="D4" s="1">
        <v>108.33499999999999</v>
      </c>
      <c r="E4" s="1">
        <v>91.0852</v>
      </c>
      <c r="F4" s="1">
        <v>109.86499999999999</v>
      </c>
      <c r="G4" s="1">
        <v>96.483999999999995</v>
      </c>
    </row>
    <row r="5" spans="1:7" x14ac:dyDescent="0.25">
      <c r="A5" s="1">
        <v>2.6174400000000002</v>
      </c>
      <c r="B5" s="1">
        <v>0.90658700000000003</v>
      </c>
      <c r="C5" s="1">
        <v>4</v>
      </c>
      <c r="D5" s="1">
        <v>145.827</v>
      </c>
      <c r="E5" s="1">
        <v>105.151</v>
      </c>
      <c r="F5" s="1">
        <v>151.17500000000001</v>
      </c>
      <c r="G5" s="1">
        <v>107.497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DC3A-F753-4F5F-A054-5BCDD3886A05}">
  <dimension ref="A1:N22"/>
  <sheetViews>
    <sheetView topLeftCell="A21" zoomScale="66" workbookViewId="0">
      <selection activeCell="M40" sqref="M40"/>
    </sheetView>
  </sheetViews>
  <sheetFormatPr baseColWidth="10" defaultRowHeight="15" x14ac:dyDescent="0.25"/>
  <cols>
    <col min="7" max="8" width="21.28515625" bestFit="1" customWidth="1"/>
    <col min="9" max="10" width="25.140625" bestFit="1" customWidth="1"/>
    <col min="11" max="12" width="36.85546875" bestFit="1" customWidth="1"/>
    <col min="13" max="13" width="51.42578125" bestFit="1" customWidth="1"/>
    <col min="14" max="14" width="66" bestFit="1" customWidth="1"/>
  </cols>
  <sheetData>
    <row r="1" spans="1:14" x14ac:dyDescent="0.25">
      <c r="A1" s="2" t="s">
        <v>15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15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 x14ac:dyDescent="0.25">
      <c r="A2" s="1">
        <v>1</v>
      </c>
      <c r="B2" s="1"/>
      <c r="C2" s="1"/>
      <c r="D2" s="1">
        <v>2.0621800000000001</v>
      </c>
      <c r="E2" s="1">
        <v>1.3892899999999999</v>
      </c>
      <c r="F2" s="1">
        <v>1</v>
      </c>
      <c r="G2" s="1">
        <v>112.143</v>
      </c>
      <c r="H2" s="1">
        <v>64.897199999999998</v>
      </c>
      <c r="I2" s="1">
        <v>112.66</v>
      </c>
      <c r="J2" s="1">
        <v>69.014799999999994</v>
      </c>
      <c r="K2" s="1">
        <f>+I2-5</f>
        <v>107.66</v>
      </c>
      <c r="L2" s="1">
        <f>+J2-5</f>
        <v>64.014799999999994</v>
      </c>
      <c r="M2" s="1">
        <f>+SQRT(POWER((((G2-I2)/G2)*100),2))</f>
        <v>0.46101852099551099</v>
      </c>
      <c r="N2" s="1">
        <f t="shared" ref="N2:N19" si="0">+SQRT(POWER((((G2-K2)/G2)*100),2))</f>
        <v>3.9975745253827735</v>
      </c>
    </row>
    <row r="3" spans="1:14" x14ac:dyDescent="0.25">
      <c r="A3" s="1">
        <v>2</v>
      </c>
      <c r="B3" s="1"/>
      <c r="C3" s="1"/>
      <c r="D3" s="1">
        <v>2.8277700000000001</v>
      </c>
      <c r="E3" s="1">
        <v>1.4924599999999999</v>
      </c>
      <c r="F3" s="1">
        <v>2</v>
      </c>
      <c r="G3" s="1">
        <v>157.90899999999999</v>
      </c>
      <c r="H3" s="1">
        <v>59.2453</v>
      </c>
      <c r="I3" s="1">
        <v>165.76400000000001</v>
      </c>
      <c r="J3" s="1">
        <v>61.857999999999997</v>
      </c>
      <c r="K3" s="1">
        <f t="shared" ref="K3:K19" si="1">+I3-5</f>
        <v>160.76400000000001</v>
      </c>
      <c r="L3" s="1">
        <f t="shared" ref="L3:L19" si="2">+J3-5</f>
        <v>56.857999999999997</v>
      </c>
      <c r="M3" s="1">
        <f t="shared" ref="M3:M19" si="3">+SQRT(POWER((((G3-I3)/G3)*100),2))</f>
        <v>4.9743839806470938</v>
      </c>
      <c r="N3" s="1">
        <f t="shared" si="0"/>
        <v>1.8080033436979641</v>
      </c>
    </row>
    <row r="4" spans="1:14" x14ac:dyDescent="0.25">
      <c r="A4" s="1">
        <v>3</v>
      </c>
      <c r="B4" s="1"/>
      <c r="C4" s="1"/>
      <c r="D4" s="1">
        <v>2.4506100000000002</v>
      </c>
      <c r="E4" s="1">
        <v>0.98554299999999995</v>
      </c>
      <c r="F4" s="1">
        <v>3</v>
      </c>
      <c r="G4" s="1">
        <v>134.858</v>
      </c>
      <c r="H4" s="1">
        <v>91.736500000000007</v>
      </c>
      <c r="I4" s="1">
        <v>139.60300000000001</v>
      </c>
      <c r="J4" s="1">
        <v>97.020099999999999</v>
      </c>
      <c r="K4" s="1">
        <f t="shared" si="1"/>
        <v>134.60300000000001</v>
      </c>
      <c r="L4" s="1">
        <f t="shared" si="2"/>
        <v>92.020099999999999</v>
      </c>
      <c r="M4" s="1">
        <f t="shared" si="3"/>
        <v>3.5185157721455198</v>
      </c>
      <c r="N4" s="1">
        <f t="shared" si="0"/>
        <v>0.18908778122172615</v>
      </c>
    </row>
    <row r="5" spans="1:14" x14ac:dyDescent="0.25">
      <c r="A5" s="1">
        <v>4</v>
      </c>
      <c r="B5" s="1"/>
      <c r="C5" s="1"/>
      <c r="D5" s="1">
        <v>2.7359200000000001</v>
      </c>
      <c r="E5" s="1">
        <v>1.37317</v>
      </c>
      <c r="F5" s="1">
        <v>4</v>
      </c>
      <c r="G5" s="1">
        <v>152.81399999999999</v>
      </c>
      <c r="H5" s="1">
        <v>66.563800000000001</v>
      </c>
      <c r="I5" s="1">
        <v>159.393</v>
      </c>
      <c r="J5" s="1">
        <v>70.132400000000004</v>
      </c>
      <c r="K5" s="1">
        <f t="shared" si="1"/>
        <v>154.393</v>
      </c>
      <c r="L5" s="1">
        <f t="shared" si="2"/>
        <v>65.132400000000004</v>
      </c>
      <c r="M5" s="1">
        <f t="shared" si="3"/>
        <v>4.3052338136558221</v>
      </c>
      <c r="N5" s="1">
        <f t="shared" si="0"/>
        <v>1.0332822908895831</v>
      </c>
    </row>
    <row r="6" spans="1:14" x14ac:dyDescent="0.25">
      <c r="A6" s="1">
        <v>5</v>
      </c>
      <c r="B6" s="1"/>
      <c r="C6" s="1"/>
      <c r="D6" s="1">
        <v>1.25071</v>
      </c>
      <c r="E6" s="1">
        <v>0.76312599999999997</v>
      </c>
      <c r="F6" s="1">
        <v>5</v>
      </c>
      <c r="G6" s="1">
        <v>59.787399999999998</v>
      </c>
      <c r="H6" s="1">
        <v>104.926</v>
      </c>
      <c r="I6" s="1">
        <v>56.372999999999998</v>
      </c>
      <c r="J6" s="1">
        <v>112.44799999999999</v>
      </c>
      <c r="K6" s="1">
        <f t="shared" si="1"/>
        <v>51.372999999999998</v>
      </c>
      <c r="L6" s="1">
        <f t="shared" si="2"/>
        <v>107.44799999999999</v>
      </c>
      <c r="M6" s="1">
        <f t="shared" si="3"/>
        <v>5.7109022971395325</v>
      </c>
      <c r="N6" s="1">
        <f t="shared" si="0"/>
        <v>14.073868407055667</v>
      </c>
    </row>
    <row r="7" spans="1:14" x14ac:dyDescent="0.25">
      <c r="A7" s="1">
        <v>6</v>
      </c>
      <c r="B7" s="1"/>
      <c r="C7" s="1"/>
      <c r="D7" s="1">
        <v>1.6398999999999999</v>
      </c>
      <c r="E7" s="1">
        <v>0.71397999999999995</v>
      </c>
      <c r="F7" s="1">
        <v>6</v>
      </c>
      <c r="G7" s="1">
        <v>84.430199999999999</v>
      </c>
      <c r="H7" s="1">
        <v>108.782</v>
      </c>
      <c r="I7" s="1">
        <v>83.369</v>
      </c>
      <c r="J7" s="1">
        <v>115.857</v>
      </c>
      <c r="K7" s="1">
        <f t="shared" si="1"/>
        <v>78.369</v>
      </c>
      <c r="L7" s="1">
        <f t="shared" si="2"/>
        <v>110.857</v>
      </c>
      <c r="M7" s="1">
        <f t="shared" si="3"/>
        <v>1.2568962290744301</v>
      </c>
      <c r="N7" s="1">
        <f t="shared" si="0"/>
        <v>7.1789478172502257</v>
      </c>
    </row>
    <row r="8" spans="1:14" x14ac:dyDescent="0.25">
      <c r="A8" s="1">
        <v>7</v>
      </c>
      <c r="B8" s="1"/>
      <c r="C8" s="1"/>
      <c r="D8" s="1">
        <v>1.1515599999999999</v>
      </c>
      <c r="E8" s="1">
        <v>0.98393200000000003</v>
      </c>
      <c r="F8" s="1">
        <v>7</v>
      </c>
      <c r="G8" s="1">
        <v>52.010599999999997</v>
      </c>
      <c r="H8" s="1">
        <v>91.736500000000007</v>
      </c>
      <c r="I8" s="1">
        <v>49.495600000000003</v>
      </c>
      <c r="J8" s="1">
        <v>97.131900000000002</v>
      </c>
      <c r="K8" s="1">
        <f t="shared" si="1"/>
        <v>44.495600000000003</v>
      </c>
      <c r="L8" s="1">
        <f t="shared" si="2"/>
        <v>92.131900000000002</v>
      </c>
      <c r="M8" s="1">
        <f t="shared" si="3"/>
        <v>4.8355527527080895</v>
      </c>
      <c r="N8" s="1">
        <f>+SQRT(POWER((((G8-K8)/G8)*100),2))</f>
        <v>14.448977708390201</v>
      </c>
    </row>
    <row r="9" spans="1:14" x14ac:dyDescent="0.25">
      <c r="A9" s="1">
        <v>8</v>
      </c>
      <c r="B9" s="1"/>
      <c r="C9" s="1"/>
      <c r="D9" s="1">
        <v>2.0243099999999998</v>
      </c>
      <c r="E9" s="1">
        <v>0.97184700000000002</v>
      </c>
      <c r="F9" s="1">
        <v>8</v>
      </c>
      <c r="G9" s="1">
        <v>108.33499999999999</v>
      </c>
      <c r="H9" s="1">
        <v>91.0852</v>
      </c>
      <c r="I9" s="1">
        <v>110.033</v>
      </c>
      <c r="J9" s="1">
        <v>97.970200000000006</v>
      </c>
      <c r="K9" s="1">
        <f t="shared" si="1"/>
        <v>105.033</v>
      </c>
      <c r="L9" s="1">
        <f t="shared" si="2"/>
        <v>92.970200000000006</v>
      </c>
      <c r="M9" s="1">
        <f t="shared" si="3"/>
        <v>1.5673605021461277</v>
      </c>
      <c r="N9" s="1">
        <f t="shared" si="0"/>
        <v>3.0479531084137101</v>
      </c>
    </row>
    <row r="10" spans="1:14" x14ac:dyDescent="0.25">
      <c r="A10" s="1">
        <v>9</v>
      </c>
      <c r="B10" s="1"/>
      <c r="C10" s="1"/>
      <c r="D10" s="1">
        <v>2.78668</v>
      </c>
      <c r="E10" s="1">
        <v>0.93317399999999995</v>
      </c>
      <c r="F10" s="1">
        <v>9</v>
      </c>
      <c r="G10" s="1">
        <v>155.26599999999999</v>
      </c>
      <c r="H10" s="1">
        <v>95.215900000000005</v>
      </c>
      <c r="I10" s="1">
        <v>162.91399999999999</v>
      </c>
      <c r="J10" s="1">
        <v>100.65300000000001</v>
      </c>
      <c r="K10" s="1">
        <f t="shared" si="1"/>
        <v>157.91399999999999</v>
      </c>
      <c r="L10" s="1">
        <f t="shared" si="2"/>
        <v>95.653000000000006</v>
      </c>
      <c r="M10" s="1">
        <f t="shared" si="3"/>
        <v>4.9257403423801716</v>
      </c>
      <c r="N10" s="1">
        <f t="shared" si="0"/>
        <v>1.7054603068282794</v>
      </c>
    </row>
    <row r="11" spans="1:14" x14ac:dyDescent="0.25">
      <c r="A11" s="1">
        <v>10</v>
      </c>
      <c r="B11" s="1"/>
      <c r="C11" s="1"/>
      <c r="D11" s="1">
        <v>2.5465399999999998</v>
      </c>
      <c r="E11" s="1">
        <v>1.2603800000000001</v>
      </c>
      <c r="F11" s="1">
        <v>10</v>
      </c>
      <c r="G11" s="1">
        <v>141.136</v>
      </c>
      <c r="H11" s="1">
        <v>73.495500000000007</v>
      </c>
      <c r="I11" s="1">
        <v>146.25700000000001</v>
      </c>
      <c r="J11" s="1">
        <v>77.956400000000002</v>
      </c>
      <c r="K11" s="1">
        <f t="shared" si="1"/>
        <v>141.25700000000001</v>
      </c>
      <c r="L11" s="1">
        <f t="shared" si="2"/>
        <v>72.956400000000002</v>
      </c>
      <c r="M11" s="1">
        <f t="shared" si="3"/>
        <v>3.6284151456751004</v>
      </c>
      <c r="N11" s="1">
        <f t="shared" si="0"/>
        <v>8.5732910100902199E-2</v>
      </c>
    </row>
    <row r="12" spans="1:14" x14ac:dyDescent="0.25">
      <c r="A12" s="1">
        <v>11</v>
      </c>
      <c r="B12" s="1"/>
      <c r="C12" s="1"/>
      <c r="D12" s="1">
        <v>1.2136</v>
      </c>
      <c r="E12" s="1">
        <v>1.6012299999999999</v>
      </c>
      <c r="F12" s="1">
        <v>11</v>
      </c>
      <c r="G12" s="1">
        <v>56.7791</v>
      </c>
      <c r="H12" s="1">
        <v>52.967100000000002</v>
      </c>
      <c r="I12" s="1">
        <v>53.7988</v>
      </c>
      <c r="J12" s="1">
        <v>54.313499999999998</v>
      </c>
      <c r="K12" s="1">
        <f t="shared" si="1"/>
        <v>48.7988</v>
      </c>
      <c r="L12" s="1">
        <f t="shared" si="2"/>
        <v>49.313499999999998</v>
      </c>
      <c r="M12" s="1">
        <f t="shared" si="3"/>
        <v>5.2489384298095594</v>
      </c>
      <c r="N12" s="1">
        <f t="shared" si="0"/>
        <v>14.054995588165365</v>
      </c>
    </row>
    <row r="13" spans="1:14" x14ac:dyDescent="0.25">
      <c r="A13" s="1">
        <v>12</v>
      </c>
      <c r="B13" s="1"/>
      <c r="C13" s="1"/>
      <c r="D13" s="1">
        <v>2.2555900000000002</v>
      </c>
      <c r="E13" s="1">
        <v>1.72052</v>
      </c>
      <c r="F13" s="1">
        <v>12</v>
      </c>
      <c r="G13" s="1">
        <v>121.931</v>
      </c>
      <c r="H13" s="1">
        <v>45.5122</v>
      </c>
      <c r="I13" s="1">
        <v>126.07599999999999</v>
      </c>
      <c r="J13" s="1">
        <v>46.039000000000001</v>
      </c>
      <c r="K13" s="1">
        <f t="shared" si="1"/>
        <v>121.07599999999999</v>
      </c>
      <c r="L13" s="1">
        <f t="shared" si="2"/>
        <v>41.039000000000001</v>
      </c>
      <c r="M13" s="1">
        <f t="shared" si="3"/>
        <v>3.3994636310700281</v>
      </c>
      <c r="N13" s="1">
        <f t="shared" si="0"/>
        <v>0.70121626165618589</v>
      </c>
    </row>
    <row r="14" spans="1:14" x14ac:dyDescent="0.25">
      <c r="A14" s="1">
        <v>13</v>
      </c>
      <c r="B14" s="1"/>
      <c r="C14" s="1"/>
      <c r="D14" s="1">
        <v>2.02915</v>
      </c>
      <c r="E14" s="1">
        <v>1.45943</v>
      </c>
      <c r="F14" s="1">
        <v>13</v>
      </c>
      <c r="G14" s="1">
        <v>108.134</v>
      </c>
      <c r="H14" s="1">
        <v>62.720399999999998</v>
      </c>
      <c r="I14" s="1">
        <v>110.36799999999999</v>
      </c>
      <c r="J14" s="1">
        <v>64.149299999999997</v>
      </c>
      <c r="K14" s="1">
        <f t="shared" si="1"/>
        <v>105.36799999999999</v>
      </c>
      <c r="L14" s="1">
        <f t="shared" si="2"/>
        <v>59.149299999999997</v>
      </c>
      <c r="M14" s="1">
        <f t="shared" si="3"/>
        <v>2.0659552037287021</v>
      </c>
      <c r="N14" s="1">
        <f t="shared" si="0"/>
        <v>2.5579373739989322</v>
      </c>
    </row>
    <row r="15" spans="1:14" x14ac:dyDescent="0.25">
      <c r="A15" s="1">
        <v>14</v>
      </c>
      <c r="B15" s="1"/>
      <c r="C15" s="1"/>
      <c r="D15" s="1">
        <v>2.2741699999999998</v>
      </c>
      <c r="E15" s="1">
        <v>1.8099499999999999</v>
      </c>
      <c r="F15" s="1">
        <v>14</v>
      </c>
      <c r="G15" s="1">
        <v>124.517</v>
      </c>
      <c r="H15" s="1">
        <v>40.415399999999998</v>
      </c>
      <c r="I15" s="1">
        <v>127.364</v>
      </c>
      <c r="J15" s="1">
        <v>39.835799999999999</v>
      </c>
      <c r="K15" s="1">
        <f t="shared" si="1"/>
        <v>122.364</v>
      </c>
      <c r="L15" s="1">
        <f t="shared" si="2"/>
        <v>34.835799999999999</v>
      </c>
      <c r="M15" s="1">
        <f t="shared" si="3"/>
        <v>2.2864347840054036</v>
      </c>
      <c r="N15" s="1">
        <f t="shared" si="0"/>
        <v>1.7290811696394803</v>
      </c>
    </row>
    <row r="16" spans="1:14" x14ac:dyDescent="0.25">
      <c r="A16" s="1">
        <v>15</v>
      </c>
      <c r="B16" s="1"/>
      <c r="C16" s="1"/>
      <c r="D16" s="1">
        <v>3.0606599999999999</v>
      </c>
      <c r="E16" s="1">
        <v>1.1322300000000001</v>
      </c>
      <c r="F16" s="1">
        <v>15</v>
      </c>
      <c r="G16" s="1">
        <v>169.37899999999999</v>
      </c>
      <c r="H16" s="1">
        <v>83.256500000000003</v>
      </c>
      <c r="I16" s="1">
        <v>181.91900000000001</v>
      </c>
      <c r="J16" s="1">
        <v>86.845600000000005</v>
      </c>
      <c r="K16" s="1">
        <f t="shared" si="1"/>
        <v>176.91900000000001</v>
      </c>
      <c r="L16" s="1">
        <f t="shared" si="2"/>
        <v>81.845600000000005</v>
      </c>
      <c r="M16" s="1">
        <f t="shared" si="3"/>
        <v>7.4035151937371344</v>
      </c>
      <c r="N16" s="1">
        <f t="shared" si="0"/>
        <v>4.4515553876218545</v>
      </c>
    </row>
    <row r="17" spans="1:14" x14ac:dyDescent="0.25">
      <c r="A17" s="1">
        <v>16</v>
      </c>
      <c r="B17" s="1"/>
      <c r="C17" s="1"/>
      <c r="D17" s="1">
        <v>1.62137</v>
      </c>
      <c r="E17" s="1">
        <v>0.63985800000000004</v>
      </c>
      <c r="F17" s="1">
        <v>16</v>
      </c>
      <c r="G17" s="1">
        <v>81.923400000000001</v>
      </c>
      <c r="H17" s="1">
        <v>111.324</v>
      </c>
      <c r="I17" s="1">
        <v>82.083600000000004</v>
      </c>
      <c r="J17" s="1">
        <v>120.998</v>
      </c>
      <c r="K17" s="1">
        <f t="shared" si="1"/>
        <v>77.083600000000004</v>
      </c>
      <c r="L17" s="1">
        <f t="shared" si="2"/>
        <v>115.998</v>
      </c>
      <c r="M17" s="1">
        <f t="shared" si="3"/>
        <v>0.19554852459737174</v>
      </c>
      <c r="N17" s="1">
        <f t="shared" si="0"/>
        <v>5.907713791175655</v>
      </c>
    </row>
    <row r="18" spans="1:14" x14ac:dyDescent="0.25">
      <c r="A18" s="1">
        <v>17</v>
      </c>
      <c r="B18" s="1"/>
      <c r="C18" s="1"/>
      <c r="D18" s="1">
        <v>3.1718999999999999</v>
      </c>
      <c r="E18" s="1">
        <v>0.75829199999999997</v>
      </c>
      <c r="F18" s="1">
        <v>17</v>
      </c>
      <c r="G18" s="1">
        <v>176.46100000000001</v>
      </c>
      <c r="H18" s="1">
        <v>105.827</v>
      </c>
      <c r="I18" s="1">
        <v>189.63399999999999</v>
      </c>
      <c r="J18" s="1">
        <v>112.783</v>
      </c>
      <c r="K18" s="1">
        <f t="shared" si="1"/>
        <v>184.63399999999999</v>
      </c>
      <c r="L18" s="1">
        <f t="shared" si="2"/>
        <v>107.783</v>
      </c>
      <c r="M18" s="1">
        <f t="shared" si="3"/>
        <v>7.4651056040711383</v>
      </c>
      <c r="N18" s="1">
        <f t="shared" si="0"/>
        <v>4.6316183179285924</v>
      </c>
    </row>
    <row r="19" spans="1:14" x14ac:dyDescent="0.25">
      <c r="A19" s="1">
        <v>18</v>
      </c>
      <c r="B19" s="1"/>
      <c r="C19" s="1"/>
      <c r="D19" s="1">
        <v>2.7464</v>
      </c>
      <c r="E19" s="1">
        <v>0.67772500000000002</v>
      </c>
      <c r="F19" s="1">
        <v>18</v>
      </c>
      <c r="G19" s="1">
        <v>153.57</v>
      </c>
      <c r="H19" s="1">
        <v>111.09099999999999</v>
      </c>
      <c r="I19" s="1">
        <v>160.12</v>
      </c>
      <c r="J19" s="1">
        <v>118.372</v>
      </c>
      <c r="K19" s="1">
        <f t="shared" si="1"/>
        <v>155.12</v>
      </c>
      <c r="L19" s="1">
        <f t="shared" si="2"/>
        <v>113.372</v>
      </c>
      <c r="M19" s="1">
        <f t="shared" si="3"/>
        <v>4.2651559549391234</v>
      </c>
      <c r="N19" s="1">
        <f t="shared" si="0"/>
        <v>1.0093117145275843</v>
      </c>
    </row>
    <row r="21" spans="1:14" x14ac:dyDescent="0.25">
      <c r="M21" s="1">
        <f>MAX(M2:M19)</f>
        <v>7.4651056040711383</v>
      </c>
      <c r="N21" s="1">
        <f>MAX(N2:N19)</f>
        <v>14.448977708390201</v>
      </c>
    </row>
    <row r="22" spans="1:14" x14ac:dyDescent="0.25">
      <c r="M22" s="1">
        <f>MEDIAN(M2:M19)</f>
        <v>3.9467855503071121</v>
      </c>
      <c r="N22" s="1">
        <f>MEDIAN(N2:N19)</f>
        <v>2.8029452412063209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2023-03-09T16:01:41Z</dcterms:created>
  <dcterms:modified xsi:type="dcterms:W3CDTF">2023-03-13T21:35:19Z</dcterms:modified>
</cp:coreProperties>
</file>