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TG-II\GitHub\Gráficas\Linealización-In-Out(Motor)\"/>
    </mc:Choice>
  </mc:AlternateContent>
  <xr:revisionPtr revIDLastSave="0" documentId="13_ncr:1_{AB670AEB-5C39-4A25-B65D-2F5D9F07BB2E}" xr6:coauthVersionLast="47" xr6:coauthVersionMax="47" xr10:uidLastSave="{00000000-0000-0000-0000-000000000000}"/>
  <bookViews>
    <workbookView xWindow="-120" yWindow="-120" windowWidth="20730" windowHeight="11760" xr2:uid="{8C67850B-DC67-4CEE-82F7-75CEF2BCCA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L13" i="1"/>
  <c r="M13" i="1" s="1"/>
  <c r="L17" i="1"/>
  <c r="M17" i="1" s="1"/>
  <c r="K5" i="1"/>
  <c r="L5" i="1" s="1"/>
  <c r="M5" i="1" s="1"/>
  <c r="K2" i="1"/>
  <c r="L2" i="1" s="1"/>
  <c r="M2" i="1" s="1"/>
  <c r="F20" i="1"/>
  <c r="G20" i="1" s="1"/>
  <c r="D21" i="2"/>
  <c r="D2" i="2"/>
  <c r="C2" i="2"/>
  <c r="C3" i="2"/>
  <c r="D3" i="2" s="1"/>
  <c r="C4" i="2"/>
  <c r="C5" i="2"/>
  <c r="C6" i="2"/>
  <c r="C7" i="2"/>
  <c r="D7" i="2" s="1"/>
  <c r="C8" i="2"/>
  <c r="C9" i="2"/>
  <c r="C10" i="2"/>
  <c r="C11" i="2"/>
  <c r="D11" i="2" s="1"/>
  <c r="C12" i="2"/>
  <c r="C13" i="2"/>
  <c r="C14" i="2"/>
  <c r="C15" i="2"/>
  <c r="D15" i="2" s="1"/>
  <c r="C16" i="2"/>
  <c r="C17" i="2"/>
  <c r="C18" i="2"/>
  <c r="C19" i="2"/>
  <c r="D19" i="2" s="1"/>
  <c r="C20" i="2"/>
  <c r="B2" i="1"/>
  <c r="D2" i="1" s="1"/>
  <c r="K3" i="1"/>
  <c r="L3" i="1" s="1"/>
  <c r="M3" i="1" s="1"/>
  <c r="K4" i="1"/>
  <c r="L4" i="1" s="1"/>
  <c r="M4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K14" i="1"/>
  <c r="L14" i="1" s="1"/>
  <c r="M14" i="1" s="1"/>
  <c r="K15" i="1"/>
  <c r="L15" i="1" s="1"/>
  <c r="M15" i="1" s="1"/>
  <c r="K16" i="1"/>
  <c r="L16" i="1" s="1"/>
  <c r="M16" i="1" s="1"/>
  <c r="K17" i="1"/>
  <c r="K18" i="1"/>
  <c r="L18" i="1" s="1"/>
  <c r="M18" i="1" s="1"/>
  <c r="K19" i="1"/>
  <c r="L19" i="1" s="1"/>
  <c r="M19" i="1" s="1"/>
  <c r="K20" i="1"/>
  <c r="L20" i="1" s="1"/>
  <c r="M20" i="1" s="1"/>
  <c r="D4" i="2"/>
  <c r="D5" i="2"/>
  <c r="D6" i="2"/>
  <c r="D8" i="2"/>
  <c r="D9" i="2"/>
  <c r="D10" i="2"/>
  <c r="D12" i="2"/>
  <c r="D13" i="2"/>
  <c r="D14" i="2"/>
  <c r="D16" i="2"/>
  <c r="D17" i="2"/>
  <c r="D18" i="2"/>
  <c r="D20" i="2"/>
  <c r="G17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G19" i="1" s="1"/>
  <c r="F2" i="1"/>
  <c r="G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G21" i="1" l="1"/>
  <c r="D21" i="1"/>
</calcChain>
</file>

<file path=xl/sharedStrings.xml><?xml version="1.0" encoding="utf-8"?>
<sst xmlns="http://schemas.openxmlformats.org/spreadsheetml/2006/main" count="15" uniqueCount="12">
  <si>
    <t>Grados real</t>
  </si>
  <si>
    <t>diferencia</t>
  </si>
  <si>
    <t>voltios teorico</t>
  </si>
  <si>
    <t>Voltios real</t>
  </si>
  <si>
    <t>voltios teorico punto mediop</t>
  </si>
  <si>
    <t>Voltios medidos ecuación lineal (0,0.52) - (180,3,11)</t>
  </si>
  <si>
    <t>Diferencia</t>
  </si>
  <si>
    <t>Diferenacia</t>
  </si>
  <si>
    <t>Cuadrado</t>
  </si>
  <si>
    <t>Grados Reales</t>
  </si>
  <si>
    <t>Voltios Reales</t>
  </si>
  <si>
    <t>Voltio Teóricos (Linealizados)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</si>
</sst>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0-180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voltios teorico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0.53</c:v>
                </c:pt>
                <c:pt idx="1">
                  <c:v>0.67277777800000005</c:v>
                </c:pt>
                <c:pt idx="2">
                  <c:v>0.81555555600000007</c:v>
                </c:pt>
                <c:pt idx="3">
                  <c:v>0.95833333399999998</c:v>
                </c:pt>
                <c:pt idx="4">
                  <c:v>1.1011111119999999</c:v>
                </c:pt>
                <c:pt idx="5">
                  <c:v>1.24388889</c:v>
                </c:pt>
                <c:pt idx="6">
                  <c:v>1.3866666680000002</c:v>
                </c:pt>
                <c:pt idx="7">
                  <c:v>1.5294444460000001</c:v>
                </c:pt>
                <c:pt idx="8">
                  <c:v>1.672222224</c:v>
                </c:pt>
                <c:pt idx="9">
                  <c:v>1.8150000020000001</c:v>
                </c:pt>
                <c:pt idx="10">
                  <c:v>1.95777778</c:v>
                </c:pt>
                <c:pt idx="11">
                  <c:v>2.1005555579999999</c:v>
                </c:pt>
                <c:pt idx="12">
                  <c:v>2.2433333360000001</c:v>
                </c:pt>
                <c:pt idx="13">
                  <c:v>2.3861111140000002</c:v>
                </c:pt>
                <c:pt idx="14">
                  <c:v>2.5288888920000003</c:v>
                </c:pt>
                <c:pt idx="15">
                  <c:v>2.6716666700000005</c:v>
                </c:pt>
                <c:pt idx="16">
                  <c:v>2.8144444479999997</c:v>
                </c:pt>
                <c:pt idx="17">
                  <c:v>2.9572222259999998</c:v>
                </c:pt>
                <c:pt idx="18">
                  <c:v>3.100000004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3-43EB-948B-27AAA461EC3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3-43EB-948B-27AAA461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49008"/>
        <c:axId val="466347344"/>
      </c:lineChart>
      <c:catAx>
        <c:axId val="4663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347344"/>
        <c:crosses val="autoZero"/>
        <c:auto val="1"/>
        <c:lblAlgn val="ctr"/>
        <c:lblOffset val="100"/>
        <c:noMultiLvlLbl val="0"/>
      </c:catAx>
      <c:valAx>
        <c:axId val="466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3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20-160 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1-44F7-9EF2-660811E02EC9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voltios teorico punto mediop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Sheet1!$F$2:$F$20</c:f>
              <c:numCache>
                <c:formatCode>General</c:formatCode>
                <c:ptCount val="19"/>
                <c:pt idx="0">
                  <c:v>0.462857142</c:v>
                </c:pt>
                <c:pt idx="1">
                  <c:v>0.60642857100000003</c:v>
                </c:pt>
                <c:pt idx="2">
                  <c:v>0.75</c:v>
                </c:pt>
                <c:pt idx="3">
                  <c:v>0.89357142899999997</c:v>
                </c:pt>
                <c:pt idx="4">
                  <c:v>1.0371428579999999</c:v>
                </c:pt>
                <c:pt idx="5">
                  <c:v>1.180714287</c:v>
                </c:pt>
                <c:pt idx="6">
                  <c:v>1.3242857159999999</c:v>
                </c:pt>
                <c:pt idx="7">
                  <c:v>1.467857145</c:v>
                </c:pt>
                <c:pt idx="8">
                  <c:v>1.6114285740000001</c:v>
                </c:pt>
                <c:pt idx="9">
                  <c:v>1.7550000029999999</c:v>
                </c:pt>
                <c:pt idx="10">
                  <c:v>1.898571432</c:v>
                </c:pt>
                <c:pt idx="11">
                  <c:v>2.0421428609999999</c:v>
                </c:pt>
                <c:pt idx="12">
                  <c:v>2.1857142899999999</c:v>
                </c:pt>
                <c:pt idx="13">
                  <c:v>2.329285719</c:v>
                </c:pt>
                <c:pt idx="14">
                  <c:v>2.4728571479999997</c:v>
                </c:pt>
                <c:pt idx="15">
                  <c:v>2.6164285769999998</c:v>
                </c:pt>
                <c:pt idx="16">
                  <c:v>2.7600000059999998</c:v>
                </c:pt>
                <c:pt idx="17">
                  <c:v>2.9035714349999999</c:v>
                </c:pt>
                <c:pt idx="18">
                  <c:v>3.0471428639999996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4F7-9EF2-660811E0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36720"/>
        <c:axId val="467735888"/>
      </c:lineChart>
      <c:catAx>
        <c:axId val="4677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735888"/>
        <c:crosses val="autoZero"/>
        <c:auto val="1"/>
        <c:lblAlgn val="ctr"/>
        <c:lblOffset val="100"/>
        <c:noMultiLvlLbl val="0"/>
      </c:catAx>
      <c:valAx>
        <c:axId val="467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7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30-150</a:t>
            </a:r>
            <a:r>
              <a:rPr lang="es-CO" baseline="0"/>
              <a:t> 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5-482D-9D57-625EC3A294D6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Voltio Teóricos (Linealizados)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Sheet1!$K$2:$K$20</c:f>
              <c:numCache>
                <c:formatCode>General</c:formatCode>
                <c:ptCount val="19"/>
                <c:pt idx="0">
                  <c:v>0.43749999899999997</c:v>
                </c:pt>
                <c:pt idx="1">
                  <c:v>0.58166666599999994</c:v>
                </c:pt>
                <c:pt idx="2">
                  <c:v>0.72583333299999997</c:v>
                </c:pt>
                <c:pt idx="3">
                  <c:v>0.87</c:v>
                </c:pt>
                <c:pt idx="4">
                  <c:v>1.014166667</c:v>
                </c:pt>
                <c:pt idx="5">
                  <c:v>1.1583333339999999</c:v>
                </c:pt>
                <c:pt idx="6">
                  <c:v>1.3025000010000001</c:v>
                </c:pt>
                <c:pt idx="7">
                  <c:v>1.446666668</c:v>
                </c:pt>
                <c:pt idx="8">
                  <c:v>1.5908333349999999</c:v>
                </c:pt>
                <c:pt idx="9">
                  <c:v>1.735000002</c:v>
                </c:pt>
                <c:pt idx="10">
                  <c:v>1.879166669</c:v>
                </c:pt>
                <c:pt idx="11">
                  <c:v>2.0233333359999999</c:v>
                </c:pt>
                <c:pt idx="12">
                  <c:v>2.1675000030000002</c:v>
                </c:pt>
                <c:pt idx="13">
                  <c:v>2.3116666700000001</c:v>
                </c:pt>
                <c:pt idx="14">
                  <c:v>2.4558333370000001</c:v>
                </c:pt>
                <c:pt idx="15">
                  <c:v>2.600000004</c:v>
                </c:pt>
                <c:pt idx="16">
                  <c:v>2.7441666709999999</c:v>
                </c:pt>
                <c:pt idx="17">
                  <c:v>2.8883333379999998</c:v>
                </c:pt>
                <c:pt idx="18">
                  <c:v>3.0325000050000002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5-482D-9D57-625EC3A2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40688"/>
        <c:axId val="608035696"/>
      </c:lineChart>
      <c:catAx>
        <c:axId val="6080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35696"/>
        <c:crosses val="autoZero"/>
        <c:auto val="1"/>
        <c:lblAlgn val="ctr"/>
        <c:lblOffset val="100"/>
        <c:noMultiLvlLbl val="0"/>
      </c:catAx>
      <c:valAx>
        <c:axId val="608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2</xdr:row>
      <xdr:rowOff>144780</xdr:rowOff>
    </xdr:from>
    <xdr:to>
      <xdr:col>22</xdr:col>
      <xdr:colOff>426720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0736-661B-67FE-325B-EBA9CE04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417195</xdr:colOff>
      <xdr:row>23</xdr:row>
      <xdr:rowOff>87630</xdr:rowOff>
    </xdr:from>
    <xdr:to>
      <xdr:col>13</xdr:col>
      <xdr:colOff>409575</xdr:colOff>
      <xdr:row>38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A8C53-7BB2-412E-6E02-F715FDC41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21</xdr:row>
      <xdr:rowOff>169545</xdr:rowOff>
    </xdr:from>
    <xdr:to>
      <xdr:col>5</xdr:col>
      <xdr:colOff>19050</xdr:colOff>
      <xdr:row>36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F5F0A-AD90-435B-4FBC-3D1CE04E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1C26-6301-43A6-B7C9-633B13DD8A24}">
  <dimension ref="A1:M22"/>
  <sheetViews>
    <sheetView tabSelected="1" topLeftCell="C34" workbookViewId="0">
      <selection activeCell="M21" sqref="M21"/>
    </sheetView>
  </sheetViews>
  <sheetFormatPr baseColWidth="10" defaultColWidth="9.140625" defaultRowHeight="15" x14ac:dyDescent="0.25"/>
  <cols>
    <col min="1" max="1" width="17.5703125" customWidth="1"/>
    <col min="2" max="2" width="13.28515625" customWidth="1"/>
    <col min="3" max="3" width="19.140625" customWidth="1"/>
    <col min="4" max="4" width="16.7109375" customWidth="1"/>
    <col min="6" max="6" width="27.140625" bestFit="1" customWidth="1"/>
    <col min="7" max="7" width="12.7109375" bestFit="1" customWidth="1"/>
    <col min="8" max="8" width="12.7109375" customWidth="1"/>
    <col min="9" max="9" width="13.42578125" bestFit="1" customWidth="1"/>
    <col min="10" max="10" width="11.140625" bestFit="1" customWidth="1"/>
    <col min="11" max="11" width="27.42578125" bestFit="1" customWidth="1"/>
    <col min="12" max="12" width="12.7109375" bestFit="1" customWidth="1"/>
    <col min="13" max="13" width="12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F1" t="s">
        <v>4</v>
      </c>
      <c r="G1" t="s">
        <v>1</v>
      </c>
      <c r="I1" s="3" t="s">
        <v>9</v>
      </c>
      <c r="J1" s="3" t="s">
        <v>10</v>
      </c>
      <c r="K1" s="3" t="s">
        <v>11</v>
      </c>
      <c r="L1" s="3" t="s">
        <v>7</v>
      </c>
      <c r="M1" s="3" t="s">
        <v>8</v>
      </c>
    </row>
    <row r="2" spans="1:13" x14ac:dyDescent="0.25">
      <c r="A2">
        <v>0</v>
      </c>
      <c r="B2">
        <f>(0.0142777778*A2)+0.53</f>
        <v>0.53</v>
      </c>
      <c r="C2">
        <v>0.52</v>
      </c>
      <c r="D2">
        <f>B2-C2</f>
        <v>1.0000000000000009E-2</v>
      </c>
      <c r="F2">
        <f>0.0143571429*A2 + 0.462857142</f>
        <v>0.462857142</v>
      </c>
      <c r="G2">
        <f>C2-F2</f>
        <v>5.7142858000000019E-2</v>
      </c>
      <c r="I2" s="3">
        <v>0</v>
      </c>
      <c r="J2" s="3">
        <v>0.52</v>
      </c>
      <c r="K2" s="3">
        <f>0.0144166667*A2+0.437499999</f>
        <v>0.43749999899999997</v>
      </c>
      <c r="L2" s="3">
        <f>C2-K2</f>
        <v>8.2500001000000045E-2</v>
      </c>
      <c r="M2" s="3">
        <f>+L2^2</f>
        <v>6.8062501650000082E-3</v>
      </c>
    </row>
    <row r="3" spans="1:13" x14ac:dyDescent="0.25">
      <c r="A3">
        <v>10</v>
      </c>
      <c r="B3">
        <f t="shared" ref="B3:B20" si="0">(0.0142777778*A3)+0.53</f>
        <v>0.67277777800000005</v>
      </c>
      <c r="C3">
        <v>0.63</v>
      </c>
      <c r="D3">
        <f t="shared" ref="D3:D20" si="1">B3-C3</f>
        <v>4.2777778000000044E-2</v>
      </c>
      <c r="F3">
        <f t="shared" ref="F3:F19" si="2">0.0143571429*A3 + 0.462857142</f>
        <v>0.60642857100000003</v>
      </c>
      <c r="G3">
        <f t="shared" ref="G3:G20" si="3">C3-F3</f>
        <v>2.3571428999999977E-2</v>
      </c>
      <c r="I3" s="3">
        <v>10</v>
      </c>
      <c r="J3" s="3">
        <v>0.63</v>
      </c>
      <c r="K3" s="3">
        <f>0.0144166667*A3+0.437499999</f>
        <v>0.58166666599999994</v>
      </c>
      <c r="L3" s="3">
        <f>C3-K3</f>
        <v>4.8333334000000061E-2</v>
      </c>
      <c r="M3" s="3">
        <f t="shared" ref="M3:M20" si="4">+L3^2</f>
        <v>2.3361111755555619E-3</v>
      </c>
    </row>
    <row r="4" spans="1:13" x14ac:dyDescent="0.25">
      <c r="A4">
        <v>20</v>
      </c>
      <c r="B4">
        <f t="shared" si="0"/>
        <v>0.81555555600000007</v>
      </c>
      <c r="C4">
        <v>0.75</v>
      </c>
      <c r="D4">
        <f t="shared" si="1"/>
        <v>6.555555600000007E-2</v>
      </c>
      <c r="F4">
        <f t="shared" si="2"/>
        <v>0.75</v>
      </c>
      <c r="G4">
        <f t="shared" si="3"/>
        <v>0</v>
      </c>
      <c r="I4" s="3">
        <v>20</v>
      </c>
      <c r="J4" s="3">
        <v>0.75</v>
      </c>
      <c r="K4" s="3">
        <f>0.0144166667*A4+0.437499999</f>
        <v>0.72583333299999997</v>
      </c>
      <c r="L4" s="3">
        <f>C4-K4</f>
        <v>2.4166667000000031E-2</v>
      </c>
      <c r="M4" s="3">
        <f t="shared" si="4"/>
        <v>5.8402779388889048E-4</v>
      </c>
    </row>
    <row r="5" spans="1:13" x14ac:dyDescent="0.25">
      <c r="A5">
        <v>30</v>
      </c>
      <c r="B5">
        <f t="shared" si="0"/>
        <v>0.95833333399999998</v>
      </c>
      <c r="C5">
        <v>0.87</v>
      </c>
      <c r="D5">
        <f>B5-C5</f>
        <v>8.8333333999999986E-2</v>
      </c>
      <c r="F5">
        <f t="shared" si="2"/>
        <v>0.89357142899999997</v>
      </c>
      <c r="G5">
        <f t="shared" si="3"/>
        <v>-2.3571428999999977E-2</v>
      </c>
      <c r="I5" s="3">
        <v>30</v>
      </c>
      <c r="J5" s="3">
        <v>0.87</v>
      </c>
      <c r="K5" s="3">
        <f>0.0144166667*A5+0.437499999</f>
        <v>0.87</v>
      </c>
      <c r="L5" s="3">
        <f>C5-K5</f>
        <v>0</v>
      </c>
      <c r="M5" s="3">
        <f t="shared" si="4"/>
        <v>0</v>
      </c>
    </row>
    <row r="6" spans="1:13" x14ac:dyDescent="0.25">
      <c r="A6">
        <v>40</v>
      </c>
      <c r="B6">
        <f t="shared" si="0"/>
        <v>1.1011111119999999</v>
      </c>
      <c r="C6">
        <v>1</v>
      </c>
      <c r="D6">
        <f t="shared" si="1"/>
        <v>0.10111111199999989</v>
      </c>
      <c r="F6">
        <f t="shared" si="2"/>
        <v>1.0371428579999999</v>
      </c>
      <c r="G6">
        <f t="shared" si="3"/>
        <v>-3.7142857999999945E-2</v>
      </c>
      <c r="I6" s="3">
        <v>40</v>
      </c>
      <c r="J6" s="3">
        <v>1</v>
      </c>
      <c r="K6" s="3">
        <f>0.0144166667*A6+0.437499999</f>
        <v>1.014166667</v>
      </c>
      <c r="L6" s="3">
        <f>C6-K6</f>
        <v>-1.4166667000000022E-2</v>
      </c>
      <c r="M6" s="3">
        <f t="shared" si="4"/>
        <v>2.0069445388888962E-4</v>
      </c>
    </row>
    <row r="7" spans="1:13" x14ac:dyDescent="0.25">
      <c r="A7">
        <v>50</v>
      </c>
      <c r="B7">
        <f t="shared" si="0"/>
        <v>1.24388889</v>
      </c>
      <c r="C7">
        <v>1.1200000000000001</v>
      </c>
      <c r="D7">
        <f t="shared" si="1"/>
        <v>0.12388888999999992</v>
      </c>
      <c r="F7">
        <f t="shared" si="2"/>
        <v>1.180714287</v>
      </c>
      <c r="G7">
        <f t="shared" si="3"/>
        <v>-6.0714286999999922E-2</v>
      </c>
      <c r="I7" s="3">
        <v>50</v>
      </c>
      <c r="J7" s="3">
        <v>1.1200000000000001</v>
      </c>
      <c r="K7" s="3">
        <f>0.0144166667*A7+0.437499999</f>
        <v>1.1583333339999999</v>
      </c>
      <c r="L7" s="3">
        <f>C7-K7</f>
        <v>-3.833333399999983E-2</v>
      </c>
      <c r="M7" s="3">
        <f t="shared" si="4"/>
        <v>1.4694444955555429E-3</v>
      </c>
    </row>
    <row r="8" spans="1:13" x14ac:dyDescent="0.25">
      <c r="A8">
        <v>60</v>
      </c>
      <c r="B8">
        <f t="shared" si="0"/>
        <v>1.3866666680000002</v>
      </c>
      <c r="C8">
        <v>1.25</v>
      </c>
      <c r="D8">
        <f t="shared" si="1"/>
        <v>0.13666666800000016</v>
      </c>
      <c r="F8">
        <f t="shared" si="2"/>
        <v>1.3242857159999999</v>
      </c>
      <c r="G8">
        <f t="shared" si="3"/>
        <v>-7.4285715999999891E-2</v>
      </c>
      <c r="I8" s="3">
        <v>60</v>
      </c>
      <c r="J8" s="3">
        <v>1.25</v>
      </c>
      <c r="K8" s="3">
        <f>0.0144166667*A8+0.437499999</f>
        <v>1.3025000010000001</v>
      </c>
      <c r="L8" s="3">
        <f>C8-K8</f>
        <v>-5.2500001000000074E-2</v>
      </c>
      <c r="M8" s="3">
        <f t="shared" si="4"/>
        <v>2.7562501050000087E-3</v>
      </c>
    </row>
    <row r="9" spans="1:13" x14ac:dyDescent="0.25">
      <c r="A9">
        <v>70</v>
      </c>
      <c r="B9">
        <f t="shared" si="0"/>
        <v>1.5294444460000001</v>
      </c>
      <c r="C9">
        <v>1.39</v>
      </c>
      <c r="D9">
        <f t="shared" si="1"/>
        <v>0.13944444600000017</v>
      </c>
      <c r="F9">
        <f t="shared" si="2"/>
        <v>1.467857145</v>
      </c>
      <c r="G9">
        <f t="shared" si="3"/>
        <v>-7.7857145000000072E-2</v>
      </c>
      <c r="I9" s="3">
        <v>70</v>
      </c>
      <c r="J9" s="3">
        <v>1.39</v>
      </c>
      <c r="K9" s="3">
        <f>0.0144166667*A9+0.437499999</f>
        <v>1.446666668</v>
      </c>
      <c r="L9" s="3">
        <f>C9-K9</f>
        <v>-5.6666668000000087E-2</v>
      </c>
      <c r="M9" s="3">
        <f t="shared" si="4"/>
        <v>3.2111112622222339E-3</v>
      </c>
    </row>
    <row r="10" spans="1:13" x14ac:dyDescent="0.25">
      <c r="A10">
        <v>80</v>
      </c>
      <c r="B10">
        <f t="shared" si="0"/>
        <v>1.672222224</v>
      </c>
      <c r="C10">
        <v>1.53</v>
      </c>
      <c r="D10">
        <f t="shared" si="1"/>
        <v>0.14222222399999995</v>
      </c>
      <c r="F10">
        <f t="shared" si="2"/>
        <v>1.6114285740000001</v>
      </c>
      <c r="G10">
        <f t="shared" si="3"/>
        <v>-8.1428574000000031E-2</v>
      </c>
      <c r="I10" s="3">
        <v>80</v>
      </c>
      <c r="J10" s="3">
        <v>1.53</v>
      </c>
      <c r="K10" s="3">
        <f>0.0144166667*A10+0.437499999</f>
        <v>1.5908333349999999</v>
      </c>
      <c r="L10" s="3">
        <f>C10-K10</f>
        <v>-6.0833334999999877E-2</v>
      </c>
      <c r="M10" s="3">
        <f t="shared" si="4"/>
        <v>3.7006946472222099E-3</v>
      </c>
    </row>
    <row r="11" spans="1:13" x14ac:dyDescent="0.25">
      <c r="A11">
        <v>90</v>
      </c>
      <c r="B11">
        <f t="shared" si="0"/>
        <v>1.8150000020000001</v>
      </c>
      <c r="C11">
        <v>1.67</v>
      </c>
      <c r="D11">
        <f>B11-C11</f>
        <v>0.14500000200000018</v>
      </c>
      <c r="F11">
        <f t="shared" si="2"/>
        <v>1.7550000029999999</v>
      </c>
      <c r="G11">
        <f t="shared" si="3"/>
        <v>-8.5000002999999991E-2</v>
      </c>
      <c r="I11" s="3">
        <v>90</v>
      </c>
      <c r="J11" s="3">
        <v>1.67</v>
      </c>
      <c r="K11" s="3">
        <f>0.0144166667*A11+0.437499999</f>
        <v>1.735000002</v>
      </c>
      <c r="L11" s="3">
        <f>C11-K11</f>
        <v>-6.5000002000000112E-2</v>
      </c>
      <c r="M11" s="3">
        <f t="shared" si="4"/>
        <v>4.2250002600000185E-3</v>
      </c>
    </row>
    <row r="12" spans="1:13" x14ac:dyDescent="0.25">
      <c r="A12">
        <v>100</v>
      </c>
      <c r="B12">
        <f t="shared" si="0"/>
        <v>1.95777778</v>
      </c>
      <c r="C12">
        <v>1.81</v>
      </c>
      <c r="D12">
        <f t="shared" si="1"/>
        <v>0.14777777999999997</v>
      </c>
      <c r="F12">
        <f t="shared" si="2"/>
        <v>1.898571432</v>
      </c>
      <c r="G12">
        <f t="shared" si="3"/>
        <v>-8.857143199999995E-2</v>
      </c>
      <c r="I12" s="3">
        <v>100</v>
      </c>
      <c r="J12" s="3">
        <v>1.81</v>
      </c>
      <c r="K12" s="3">
        <f>0.0144166667*A12+0.437499999</f>
        <v>1.879166669</v>
      </c>
      <c r="L12" s="3">
        <f>C12-K12</f>
        <v>-6.9166668999999903E-2</v>
      </c>
      <c r="M12" s="3">
        <f t="shared" si="4"/>
        <v>4.7840281005555475E-3</v>
      </c>
    </row>
    <row r="13" spans="1:13" x14ac:dyDescent="0.25">
      <c r="A13">
        <v>110</v>
      </c>
      <c r="B13">
        <f t="shared" si="0"/>
        <v>2.1005555579999999</v>
      </c>
      <c r="C13">
        <v>1.96</v>
      </c>
      <c r="D13">
        <f t="shared" si="1"/>
        <v>0.14055555799999997</v>
      </c>
      <c r="F13">
        <f t="shared" si="2"/>
        <v>2.0421428609999999</v>
      </c>
      <c r="G13">
        <f t="shared" si="3"/>
        <v>-8.21428609999999E-2</v>
      </c>
      <c r="I13" s="3">
        <v>110</v>
      </c>
      <c r="J13" s="3">
        <v>1.96</v>
      </c>
      <c r="K13" s="3">
        <f>0.0144166667*A13+0.437499999</f>
        <v>2.0233333359999999</v>
      </c>
      <c r="L13" s="3">
        <f>C13-K13</f>
        <v>-6.3333335999999907E-2</v>
      </c>
      <c r="M13" s="3">
        <f t="shared" si="4"/>
        <v>4.0111114488888839E-3</v>
      </c>
    </row>
    <row r="14" spans="1:13" x14ac:dyDescent="0.25">
      <c r="A14">
        <v>120</v>
      </c>
      <c r="B14">
        <f t="shared" si="0"/>
        <v>2.2433333360000001</v>
      </c>
      <c r="C14">
        <v>2.11</v>
      </c>
      <c r="D14">
        <f t="shared" si="1"/>
        <v>0.13333333600000019</v>
      </c>
      <c r="F14">
        <f t="shared" si="2"/>
        <v>2.1857142899999999</v>
      </c>
      <c r="G14">
        <f t="shared" si="3"/>
        <v>-7.5714290000000073E-2</v>
      </c>
      <c r="I14" s="3">
        <v>120</v>
      </c>
      <c r="J14" s="3">
        <v>2.11</v>
      </c>
      <c r="K14" s="3">
        <f>0.0144166667*A14+0.437499999</f>
        <v>2.1675000030000002</v>
      </c>
      <c r="L14" s="3">
        <f>C14-K14</f>
        <v>-5.7500003000000355E-2</v>
      </c>
      <c r="M14" s="3">
        <f t="shared" si="4"/>
        <v>3.30625034500005E-3</v>
      </c>
    </row>
    <row r="15" spans="1:13" x14ac:dyDescent="0.25">
      <c r="A15">
        <v>130</v>
      </c>
      <c r="B15">
        <f t="shared" si="0"/>
        <v>2.3861111140000002</v>
      </c>
      <c r="C15">
        <v>2.27</v>
      </c>
      <c r="D15">
        <f t="shared" si="1"/>
        <v>0.11611111400000018</v>
      </c>
      <c r="F15">
        <f t="shared" si="2"/>
        <v>2.329285719</v>
      </c>
      <c r="G15">
        <f t="shared" si="3"/>
        <v>-5.9285719000000014E-2</v>
      </c>
      <c r="I15" s="3">
        <v>130</v>
      </c>
      <c r="J15" s="3">
        <v>2.27</v>
      </c>
      <c r="K15" s="3">
        <f>0.0144166667*A15+0.437499999</f>
        <v>2.3116666700000001</v>
      </c>
      <c r="L15" s="3">
        <f>C15-K15</f>
        <v>-4.1666670000000128E-2</v>
      </c>
      <c r="M15" s="3">
        <f t="shared" si="4"/>
        <v>1.7361113888889107E-3</v>
      </c>
    </row>
    <row r="16" spans="1:13" x14ac:dyDescent="0.25">
      <c r="A16">
        <v>140</v>
      </c>
      <c r="B16">
        <f t="shared" si="0"/>
        <v>2.5288888920000003</v>
      </c>
      <c r="C16">
        <v>2.4300000000000002</v>
      </c>
      <c r="D16">
        <f t="shared" si="1"/>
        <v>9.8888892000000173E-2</v>
      </c>
      <c r="F16">
        <f t="shared" si="2"/>
        <v>2.4728571479999997</v>
      </c>
      <c r="G16">
        <f t="shared" si="3"/>
        <v>-4.2857147999999512E-2</v>
      </c>
      <c r="I16" s="3">
        <v>140</v>
      </c>
      <c r="J16" s="3">
        <v>2.4300000000000002</v>
      </c>
      <c r="K16" s="3">
        <f>0.0144166667*A16+0.437499999</f>
        <v>2.4558333370000001</v>
      </c>
      <c r="L16" s="3">
        <f>C16-K16</f>
        <v>-2.5833336999999901E-2</v>
      </c>
      <c r="M16" s="3">
        <f t="shared" si="4"/>
        <v>6.6736130055556383E-4</v>
      </c>
    </row>
    <row r="17" spans="1:13" x14ac:dyDescent="0.25">
      <c r="A17">
        <v>150</v>
      </c>
      <c r="B17">
        <f t="shared" si="0"/>
        <v>2.6716666700000005</v>
      </c>
      <c r="C17">
        <v>2.6</v>
      </c>
      <c r="D17">
        <f t="shared" si="1"/>
        <v>7.1666670000000376E-2</v>
      </c>
      <c r="F17">
        <f t="shared" si="2"/>
        <v>2.6164285769999998</v>
      </c>
      <c r="G17">
        <f t="shared" si="3"/>
        <v>-1.6428576999999667E-2</v>
      </c>
      <c r="I17" s="3">
        <v>150</v>
      </c>
      <c r="J17" s="3">
        <v>2.6</v>
      </c>
      <c r="K17" s="3">
        <f>0.0144166667*A17+0.437499999</f>
        <v>2.600000004</v>
      </c>
      <c r="L17" s="3">
        <f>C17-K17</f>
        <v>-3.9999998868722741E-9</v>
      </c>
      <c r="M17" s="3">
        <f t="shared" si="4"/>
        <v>1.5999999094978206E-17</v>
      </c>
    </row>
    <row r="18" spans="1:13" x14ac:dyDescent="0.25">
      <c r="A18">
        <v>160</v>
      </c>
      <c r="B18">
        <f t="shared" si="0"/>
        <v>2.8144444479999997</v>
      </c>
      <c r="C18">
        <v>2.76</v>
      </c>
      <c r="D18">
        <f t="shared" si="1"/>
        <v>5.4444447999999923E-2</v>
      </c>
      <c r="F18">
        <f t="shared" si="2"/>
        <v>2.7600000059999998</v>
      </c>
      <c r="G18">
        <f t="shared" si="3"/>
        <v>-6.0000000523530161E-9</v>
      </c>
      <c r="I18" s="3">
        <v>160</v>
      </c>
      <c r="J18" s="3">
        <v>2.76</v>
      </c>
      <c r="K18" s="3">
        <f>0.0144166667*A18+0.437499999</f>
        <v>2.7441666709999999</v>
      </c>
      <c r="L18" s="3">
        <f>C18-K18</f>
        <v>1.5833328999999896E-2</v>
      </c>
      <c r="M18" s="3">
        <f t="shared" si="4"/>
        <v>2.506943072222377E-4</v>
      </c>
    </row>
    <row r="19" spans="1:13" x14ac:dyDescent="0.25">
      <c r="A19">
        <v>170</v>
      </c>
      <c r="B19">
        <f t="shared" si="0"/>
        <v>2.9572222259999998</v>
      </c>
      <c r="C19">
        <v>2.92</v>
      </c>
      <c r="D19">
        <f t="shared" si="1"/>
        <v>3.7222225999999914E-2</v>
      </c>
      <c r="F19">
        <f t="shared" si="2"/>
        <v>2.9035714349999999</v>
      </c>
      <c r="G19">
        <f t="shared" si="3"/>
        <v>1.6428565000000006E-2</v>
      </c>
      <c r="I19" s="3">
        <v>170</v>
      </c>
      <c r="J19" s="3">
        <v>2.92</v>
      </c>
      <c r="K19" s="3">
        <f>0.0144166667*A19+0.437499999</f>
        <v>2.8883333379999998</v>
      </c>
      <c r="L19" s="3">
        <f>C19-K19</f>
        <v>3.1666662000000123E-2</v>
      </c>
      <c r="M19" s="3">
        <f t="shared" si="4"/>
        <v>1.0027774822222518E-3</v>
      </c>
    </row>
    <row r="20" spans="1:13" x14ac:dyDescent="0.25">
      <c r="A20">
        <v>180</v>
      </c>
      <c r="B20">
        <f t="shared" si="0"/>
        <v>3.100000004</v>
      </c>
      <c r="C20">
        <v>3.11</v>
      </c>
      <c r="D20">
        <f t="shared" si="1"/>
        <v>-9.9999959999999E-3</v>
      </c>
      <c r="F20">
        <f>0.0143571429*A20 + 0.462857142</f>
        <v>3.0471428639999996</v>
      </c>
      <c r="G20">
        <f t="shared" si="3"/>
        <v>6.2857136000000313E-2</v>
      </c>
      <c r="I20" s="3">
        <v>180</v>
      </c>
      <c r="J20" s="3">
        <v>3.11</v>
      </c>
      <c r="K20" s="3">
        <f>0.0144166667*A20+0.437499999</f>
        <v>3.0325000050000002</v>
      </c>
      <c r="L20" s="3">
        <f>C20-K20</f>
        <v>7.7499994999999711E-2</v>
      </c>
      <c r="M20" s="3">
        <f t="shared" si="4"/>
        <v>6.0062492249999804E-3</v>
      </c>
    </row>
    <row r="21" spans="1:13" x14ac:dyDescent="0.25">
      <c r="D21">
        <f>+SUM(D2:D20)</f>
        <v>1.7850000380000011</v>
      </c>
      <c r="G21">
        <f>+SUM(G2:G20)</f>
        <v>-0.64500005699999874</v>
      </c>
      <c r="M21">
        <f>+AVERAGE(M2:M20)</f>
        <v>2.4765351556140427E-3</v>
      </c>
    </row>
    <row r="22" spans="1:13" x14ac:dyDescent="0.25">
      <c r="M22" s="3">
        <f>+SQRT(M21)</f>
        <v>4.9764798358016511E-2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0CAE-89A6-4179-B2A0-016D4773C9F6}">
  <dimension ref="A1:D21"/>
  <sheetViews>
    <sheetView workbookViewId="0">
      <selection activeCell="D22" sqref="D22"/>
    </sheetView>
  </sheetViews>
  <sheetFormatPr baseColWidth="10" defaultColWidth="8.85546875" defaultRowHeight="15" x14ac:dyDescent="0.25"/>
  <cols>
    <col min="1" max="1" width="14" style="1" customWidth="1"/>
    <col min="2" max="2" width="16.28515625" style="1" customWidth="1"/>
    <col min="3" max="3" width="20" style="1" customWidth="1"/>
    <col min="4" max="4" width="17.5703125" style="1" customWidth="1"/>
    <col min="5" max="16384" width="8.85546875" style="1"/>
  </cols>
  <sheetData>
    <row r="1" spans="1:4" ht="45" x14ac:dyDescent="0.25">
      <c r="A1" s="1" t="s">
        <v>0</v>
      </c>
      <c r="B1" s="1" t="s">
        <v>3</v>
      </c>
      <c r="C1" s="2" t="s">
        <v>5</v>
      </c>
      <c r="D1" s="1" t="s">
        <v>6</v>
      </c>
    </row>
    <row r="2" spans="1:4" x14ac:dyDescent="0.25">
      <c r="A2" s="1">
        <v>0</v>
      </c>
      <c r="B2" s="1">
        <v>0.52</v>
      </c>
      <c r="C2">
        <f>(0.0142777778*A2)+0.53</f>
        <v>0.53</v>
      </c>
      <c r="D2" s="1">
        <f>B2-C2</f>
        <v>-1.0000000000000009E-2</v>
      </c>
    </row>
    <row r="3" spans="1:4" x14ac:dyDescent="0.25">
      <c r="A3" s="1">
        <v>10</v>
      </c>
      <c r="B3" s="1">
        <v>0.63</v>
      </c>
      <c r="C3">
        <f t="shared" ref="C3:C20" si="0">(0.0142777778*A3)+0.53</f>
        <v>0.67277777800000005</v>
      </c>
      <c r="D3" s="1">
        <f t="shared" ref="D3:D20" si="1">B3-C3</f>
        <v>-4.2777778000000044E-2</v>
      </c>
    </row>
    <row r="4" spans="1:4" x14ac:dyDescent="0.25">
      <c r="A4" s="1">
        <v>20</v>
      </c>
      <c r="B4" s="1">
        <v>0.75</v>
      </c>
      <c r="C4">
        <f t="shared" si="0"/>
        <v>0.81555555600000007</v>
      </c>
      <c r="D4" s="1">
        <f t="shared" si="1"/>
        <v>-6.555555600000007E-2</v>
      </c>
    </row>
    <row r="5" spans="1:4" x14ac:dyDescent="0.25">
      <c r="A5" s="1">
        <v>30</v>
      </c>
      <c r="B5" s="1">
        <v>0.87</v>
      </c>
      <c r="C5">
        <f t="shared" si="0"/>
        <v>0.95833333399999998</v>
      </c>
      <c r="D5" s="1">
        <f t="shared" si="1"/>
        <v>-8.8333333999999986E-2</v>
      </c>
    </row>
    <row r="6" spans="1:4" x14ac:dyDescent="0.25">
      <c r="A6" s="1">
        <v>40</v>
      </c>
      <c r="B6" s="1">
        <v>1</v>
      </c>
      <c r="C6">
        <f t="shared" si="0"/>
        <v>1.1011111119999999</v>
      </c>
      <c r="D6" s="1">
        <f t="shared" si="1"/>
        <v>-0.10111111199999989</v>
      </c>
    </row>
    <row r="7" spans="1:4" x14ac:dyDescent="0.25">
      <c r="A7" s="1">
        <v>50</v>
      </c>
      <c r="B7" s="1">
        <v>1.1200000000000001</v>
      </c>
      <c r="C7">
        <f t="shared" si="0"/>
        <v>1.24388889</v>
      </c>
      <c r="D7" s="1">
        <f t="shared" si="1"/>
        <v>-0.12388888999999992</v>
      </c>
    </row>
    <row r="8" spans="1:4" x14ac:dyDescent="0.25">
      <c r="A8" s="1">
        <v>60</v>
      </c>
      <c r="B8" s="1">
        <v>1.25</v>
      </c>
      <c r="C8">
        <f t="shared" si="0"/>
        <v>1.3866666680000002</v>
      </c>
      <c r="D8" s="1">
        <f t="shared" si="1"/>
        <v>-0.13666666800000016</v>
      </c>
    </row>
    <row r="9" spans="1:4" x14ac:dyDescent="0.25">
      <c r="A9" s="1">
        <v>70</v>
      </c>
      <c r="B9" s="1">
        <v>1.39</v>
      </c>
      <c r="C9">
        <f t="shared" si="0"/>
        <v>1.5294444460000001</v>
      </c>
      <c r="D9" s="1">
        <f t="shared" si="1"/>
        <v>-0.13944444600000017</v>
      </c>
    </row>
    <row r="10" spans="1:4" x14ac:dyDescent="0.25">
      <c r="A10" s="1">
        <v>80</v>
      </c>
      <c r="B10" s="1">
        <v>1.53</v>
      </c>
      <c r="C10">
        <f t="shared" si="0"/>
        <v>1.672222224</v>
      </c>
      <c r="D10" s="1">
        <f t="shared" si="1"/>
        <v>-0.14222222399999995</v>
      </c>
    </row>
    <row r="11" spans="1:4" x14ac:dyDescent="0.25">
      <c r="A11" s="1">
        <v>90</v>
      </c>
      <c r="B11" s="1">
        <v>1.67</v>
      </c>
      <c r="C11">
        <f t="shared" si="0"/>
        <v>1.8150000020000001</v>
      </c>
      <c r="D11" s="1">
        <f t="shared" si="1"/>
        <v>-0.14500000200000018</v>
      </c>
    </row>
    <row r="12" spans="1:4" x14ac:dyDescent="0.25">
      <c r="A12" s="1">
        <v>100</v>
      </c>
      <c r="B12" s="1">
        <v>1.81</v>
      </c>
      <c r="C12">
        <f t="shared" si="0"/>
        <v>1.95777778</v>
      </c>
      <c r="D12" s="1">
        <f t="shared" si="1"/>
        <v>-0.14777777999999997</v>
      </c>
    </row>
    <row r="13" spans="1:4" x14ac:dyDescent="0.25">
      <c r="A13" s="1">
        <v>110</v>
      </c>
      <c r="B13" s="1">
        <v>1.96</v>
      </c>
      <c r="C13">
        <f t="shared" si="0"/>
        <v>2.1005555579999999</v>
      </c>
      <c r="D13" s="1">
        <f t="shared" si="1"/>
        <v>-0.14055555799999997</v>
      </c>
    </row>
    <row r="14" spans="1:4" x14ac:dyDescent="0.25">
      <c r="A14" s="1">
        <v>120</v>
      </c>
      <c r="B14" s="1">
        <v>2.11</v>
      </c>
      <c r="C14">
        <f t="shared" si="0"/>
        <v>2.2433333360000001</v>
      </c>
      <c r="D14" s="1">
        <f t="shared" si="1"/>
        <v>-0.13333333600000019</v>
      </c>
    </row>
    <row r="15" spans="1:4" x14ac:dyDescent="0.25">
      <c r="A15" s="1">
        <v>130</v>
      </c>
      <c r="B15" s="1">
        <v>2.27</v>
      </c>
      <c r="C15">
        <f t="shared" si="0"/>
        <v>2.3861111140000002</v>
      </c>
      <c r="D15" s="1">
        <f t="shared" si="1"/>
        <v>-0.11611111400000018</v>
      </c>
    </row>
    <row r="16" spans="1:4" x14ac:dyDescent="0.25">
      <c r="A16" s="1">
        <v>140</v>
      </c>
      <c r="B16" s="1">
        <v>2.4300000000000002</v>
      </c>
      <c r="C16">
        <f t="shared" si="0"/>
        <v>2.5288888920000003</v>
      </c>
      <c r="D16" s="1">
        <f t="shared" si="1"/>
        <v>-9.8888892000000173E-2</v>
      </c>
    </row>
    <row r="17" spans="1:4" x14ac:dyDescent="0.25">
      <c r="A17" s="1">
        <v>150</v>
      </c>
      <c r="B17" s="1">
        <v>2.6</v>
      </c>
      <c r="C17">
        <f t="shared" si="0"/>
        <v>2.6716666700000005</v>
      </c>
      <c r="D17" s="1">
        <f t="shared" si="1"/>
        <v>-7.1666670000000376E-2</v>
      </c>
    </row>
    <row r="18" spans="1:4" x14ac:dyDescent="0.25">
      <c r="A18" s="1">
        <v>160</v>
      </c>
      <c r="B18" s="1">
        <v>2.76</v>
      </c>
      <c r="C18">
        <f t="shared" si="0"/>
        <v>2.8144444479999997</v>
      </c>
      <c r="D18" s="1">
        <f t="shared" si="1"/>
        <v>-5.4444447999999923E-2</v>
      </c>
    </row>
    <row r="19" spans="1:4" x14ac:dyDescent="0.25">
      <c r="A19" s="1">
        <v>170</v>
      </c>
      <c r="B19" s="1">
        <v>2.92</v>
      </c>
      <c r="C19">
        <f t="shared" si="0"/>
        <v>2.9572222259999998</v>
      </c>
      <c r="D19" s="1">
        <f t="shared" si="1"/>
        <v>-3.7222225999999914E-2</v>
      </c>
    </row>
    <row r="20" spans="1:4" x14ac:dyDescent="0.25">
      <c r="A20" s="1">
        <v>180</v>
      </c>
      <c r="B20" s="1">
        <v>3.11</v>
      </c>
      <c r="C20">
        <f t="shared" si="0"/>
        <v>3.100000004</v>
      </c>
      <c r="D20" s="1">
        <f t="shared" si="1"/>
        <v>9.9999959999999E-3</v>
      </c>
    </row>
    <row r="21" spans="1:4" x14ac:dyDescent="0.25">
      <c r="D21" s="1">
        <f>+SUM(D2:D20)</f>
        <v>-1.7850000380000011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54D2EEB357024A97D56AB9E9743501" ma:contentTypeVersion="12" ma:contentTypeDescription="Crear nuevo documento." ma:contentTypeScope="" ma:versionID="298db8bea7824e96a779c55e3c7ee825">
  <xsd:schema xmlns:xsd="http://www.w3.org/2001/XMLSchema" xmlns:xs="http://www.w3.org/2001/XMLSchema" xmlns:p="http://schemas.microsoft.com/office/2006/metadata/properties" xmlns:ns3="8a1a2261-f2d6-44f3-a95d-c41cda87505f" xmlns:ns4="5d4df43f-0ecb-4e47-8df8-4892f9133a80" targetNamespace="http://schemas.microsoft.com/office/2006/metadata/properties" ma:root="true" ma:fieldsID="e2808f174ed9ac42d38284a46971c547" ns3:_="" ns4:_="">
    <xsd:import namespace="8a1a2261-f2d6-44f3-a95d-c41cda87505f"/>
    <xsd:import namespace="5d4df43f-0ecb-4e47-8df8-4892f9133a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a2261-f2d6-44f3-a95d-c41cda8750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df43f-0ecb-4e47-8df8-4892f913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4df43f-0ecb-4e47-8df8-4892f9133a80" xsi:nil="true"/>
  </documentManagement>
</p:properties>
</file>

<file path=customXml/itemProps1.xml><?xml version="1.0" encoding="utf-8"?>
<ds:datastoreItem xmlns:ds="http://schemas.openxmlformats.org/officeDocument/2006/customXml" ds:itemID="{280E2CE2-4B00-4716-BB72-ABFB12CF2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a2261-f2d6-44f3-a95d-c41cda87505f"/>
    <ds:schemaRef ds:uri="5d4df43f-0ecb-4e47-8df8-4892f9133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F66CB-EDF7-4C3A-86A2-04A83C14D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7488E9-DEFB-4768-89EC-40A4F0027BE3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5d4df43f-0ecb-4e47-8df8-4892f9133a80"/>
    <ds:schemaRef ds:uri="http://purl.org/dc/dcmitype/"/>
    <ds:schemaRef ds:uri="http://schemas.microsoft.com/office/2006/metadata/properties"/>
    <ds:schemaRef ds:uri="http://schemas.microsoft.com/office/infopath/2007/PartnerControls"/>
    <ds:schemaRef ds:uri="8a1a2261-f2d6-44f3-a95d-c41cda8750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Pérez Abril</dc:creator>
  <cp:lastModifiedBy>Juan Manuel Hincapié</cp:lastModifiedBy>
  <dcterms:created xsi:type="dcterms:W3CDTF">2023-02-15T16:05:10Z</dcterms:created>
  <dcterms:modified xsi:type="dcterms:W3CDTF">2023-05-25T17:36:39Z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0x010100ED54D2EEB357024A97D56AB9E9743501</vt:lpwstr>
  </property>
</Properties>
</file>