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C\Documents\GitHub\cartonal\doc\"/>
    </mc:Choice>
  </mc:AlternateContent>
  <xr:revisionPtr revIDLastSave="0" documentId="13_ncr:1_{41D6B8A8-3A73-4EEE-9037-E2CAE23A324D}" xr6:coauthVersionLast="47" xr6:coauthVersionMax="47" xr10:uidLastSave="{00000000-0000-0000-0000-000000000000}"/>
  <bookViews>
    <workbookView xWindow="0" yWindow="270" windowWidth="20640" windowHeight="14775" xr2:uid="{B49FAA23-0851-429D-87CD-2CB88D6C5D7D}"/>
  </bookViews>
  <sheets>
    <sheet name="Hoja1" sheetId="1" r:id="rId1"/>
  </sheets>
  <definedNames>
    <definedName name="_xlnm.Print_Area" localSheetId="0">Hoja1!$F$1:$I$48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  <c r="G38" i="1" s="1"/>
  <c r="H42" i="1" s="1"/>
  <c r="G33" i="1"/>
  <c r="G37" i="1" s="1"/>
  <c r="H41" i="1" s="1"/>
  <c r="G24" i="1"/>
  <c r="J10" i="1"/>
  <c r="J9" i="1"/>
  <c r="J8" i="1"/>
  <c r="J11" i="1" s="1"/>
  <c r="B24" i="1"/>
  <c r="E10" i="1"/>
  <c r="E9" i="1"/>
  <c r="E8" i="1"/>
  <c r="B31" i="1"/>
  <c r="B30" i="1"/>
  <c r="B34" i="1"/>
  <c r="B38" i="1" s="1"/>
  <c r="B33" i="1"/>
  <c r="B37" i="1" s="1"/>
  <c r="E11" i="1" l="1"/>
  <c r="B42" i="1"/>
  <c r="C42" i="1" s="1"/>
  <c r="B41" i="1"/>
  <c r="C41" i="1" l="1"/>
</calcChain>
</file>

<file path=xl/sharedStrings.xml><?xml version="1.0" encoding="utf-8"?>
<sst xmlns="http://schemas.openxmlformats.org/spreadsheetml/2006/main" count="93" uniqueCount="45">
  <si>
    <t>MERCADERIA</t>
  </si>
  <si>
    <t>LEY 25413</t>
  </si>
  <si>
    <t>AFIP NG</t>
  </si>
  <si>
    <t>SEGURO</t>
  </si>
  <si>
    <t>CORREO</t>
  </si>
  <si>
    <t>KG ANTIGRASA</t>
  </si>
  <si>
    <t>KG BIOXIDO</t>
  </si>
  <si>
    <t>COSTO</t>
  </si>
  <si>
    <t>ANTIGRASA 59.44%</t>
  </si>
  <si>
    <t>ANTIGRASA KG</t>
  </si>
  <si>
    <t>BIOXIDO KG</t>
  </si>
  <si>
    <t>COSTO ANTIGRASA POR KG</t>
  </si>
  <si>
    <t>COSTO BIOXIDO POR KG</t>
  </si>
  <si>
    <t>DESCARTE ANTI 2%</t>
  </si>
  <si>
    <t>DESCARTE BIOXIDO 2%</t>
  </si>
  <si>
    <t>KG TOTALES CONTAINER</t>
  </si>
  <si>
    <t>BIOXIDO 40.56%</t>
  </si>
  <si>
    <t>BAPRO REMESA</t>
  </si>
  <si>
    <t>TRANSPORTE TERRESTRE</t>
  </si>
  <si>
    <t>SICILIANO DESPACHO</t>
  </si>
  <si>
    <t>GUERRERO DESPACHO</t>
  </si>
  <si>
    <t>SENASA DESPACHO</t>
  </si>
  <si>
    <t>LACKAUT DESPACHO</t>
  </si>
  <si>
    <t>TERM 4 DESPACHO</t>
  </si>
  <si>
    <t>MAERSK DESPACHO</t>
  </si>
  <si>
    <t>CORTADORA X KG</t>
  </si>
  <si>
    <t>TIPO DE CAMBIO PREVISTO</t>
  </si>
  <si>
    <t>FECHA TRANSFERENCIA</t>
  </si>
  <si>
    <t>BAPRO CARTA CREDITO</t>
  </si>
  <si>
    <t>U$D 1036,50</t>
  </si>
  <si>
    <t>GASTOS BANCARIO EXTRAN</t>
  </si>
  <si>
    <t>$$$</t>
  </si>
  <si>
    <t>KG</t>
  </si>
  <si>
    <t>$$</t>
  </si>
  <si>
    <t>U$D</t>
  </si>
  <si>
    <t>UTILIDAD PRODUCTO AL 10/12/2024</t>
  </si>
  <si>
    <t>VENTA</t>
  </si>
  <si>
    <t>UTILIDAD</t>
  </si>
  <si>
    <t>ARTICULO</t>
  </si>
  <si>
    <t xml:space="preserve">RS.MANTECA </t>
  </si>
  <si>
    <t>RS.BIOXIDO</t>
  </si>
  <si>
    <t>CAJA BIOX.(X 10KG)</t>
  </si>
  <si>
    <t>COSTO CARTONAL 2024</t>
  </si>
  <si>
    <t>COSTO CARTONAL 2025</t>
  </si>
  <si>
    <t>UTILIDAD PRODUCTO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</si>
</sst>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4" fontId="0" fillId="0" borderId="1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  <xf numFmtId="4" fontId="3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0" fontId="0" fillId="0" borderId="8" xfId="0" applyBorder="1" applyAlignment="1">
      <alignment horizontal="center"/>
    </xf>
    <xf numFmtId="0" fontId="0" fillId="0" borderId="9" xfId="0" applyBorder="1"/>
    <xf numFmtId="4" fontId="0" fillId="0" borderId="7" xfId="0" applyNumberFormat="1" applyBorder="1"/>
    <xf numFmtId="0" fontId="0" fillId="0" borderId="10" xfId="0" applyBorder="1" applyAlignment="1">
      <alignment horizontal="right"/>
    </xf>
    <xf numFmtId="4" fontId="3" fillId="0" borderId="0" xfId="0" applyNumberFormat="1" applyFont="1" applyBorder="1"/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3B2D2-8B5F-4527-B152-3AB0FE539162}">
  <dimension ref="A1:J53"/>
  <sheetViews>
    <sheetView tabSelected="1" zoomScale="70" zoomScaleNormal="70" workbookViewId="0">
      <selection activeCell="N12" sqref="N12"/>
    </sheetView>
  </sheetViews>
  <sheetFormatPr baseColWidth="10" defaultRowHeight="14.25"/>
  <cols>
    <col min="1" max="1" width="24.625" bestFit="1" customWidth="1"/>
    <col min="2" max="2" width="25.375" bestFit="1" customWidth="1"/>
    <col min="3" max="3" width="13.625" bestFit="1" customWidth="1"/>
    <col min="5" max="5" width="15" bestFit="1" customWidth="1"/>
    <col min="6" max="6" width="26.5" bestFit="1" customWidth="1"/>
    <col min="7" max="7" width="23" bestFit="1" customWidth="1"/>
    <col min="8" max="8" width="13.75" bestFit="1" customWidth="1"/>
    <col min="10" max="10" width="13.125" bestFit="1" customWidth="1"/>
  </cols>
  <sheetData>
    <row r="1" spans="1:10" ht="15" customHeight="1">
      <c r="A1" s="31" t="s">
        <v>42</v>
      </c>
      <c r="B1" s="32"/>
      <c r="C1" s="11"/>
      <c r="D1" s="12"/>
      <c r="E1" s="13"/>
      <c r="F1" s="31" t="s">
        <v>43</v>
      </c>
      <c r="G1" s="32"/>
      <c r="H1" s="11"/>
      <c r="I1" s="12"/>
      <c r="J1" s="13"/>
    </row>
    <row r="2" spans="1:10" ht="15" customHeight="1">
      <c r="A2" s="33"/>
      <c r="B2" s="34"/>
      <c r="C2" s="14"/>
      <c r="D2" s="15"/>
      <c r="E2" s="16"/>
      <c r="F2" s="33"/>
      <c r="G2" s="34"/>
      <c r="H2" s="14"/>
      <c r="I2" s="15"/>
      <c r="J2" s="16"/>
    </row>
    <row r="3" spans="1:10" ht="16.5" customHeight="1">
      <c r="A3" s="17" t="s">
        <v>26</v>
      </c>
      <c r="B3" s="1" t="s">
        <v>27</v>
      </c>
      <c r="C3" s="18"/>
      <c r="D3" s="15"/>
      <c r="E3" s="16"/>
      <c r="F3" s="17" t="s">
        <v>26</v>
      </c>
      <c r="G3" s="1" t="s">
        <v>27</v>
      </c>
      <c r="H3" s="18"/>
      <c r="I3" s="15"/>
      <c r="J3" s="16"/>
    </row>
    <row r="4" spans="1:10" ht="18">
      <c r="A4" s="19" t="s">
        <v>29</v>
      </c>
      <c r="B4" s="6">
        <v>45636</v>
      </c>
      <c r="C4" s="18"/>
      <c r="D4" s="15"/>
      <c r="E4" s="16"/>
      <c r="F4" s="19"/>
      <c r="G4" s="6"/>
      <c r="H4" s="18"/>
      <c r="I4" s="15"/>
      <c r="J4" s="16"/>
    </row>
    <row r="5" spans="1:10">
      <c r="A5" s="20"/>
      <c r="B5" s="15"/>
      <c r="C5" s="15"/>
      <c r="D5" s="15"/>
      <c r="E5" s="16"/>
      <c r="F5" s="20"/>
      <c r="G5" s="15"/>
      <c r="H5" s="15"/>
      <c r="I5" s="15"/>
      <c r="J5" s="21"/>
    </row>
    <row r="6" spans="1:10">
      <c r="A6" s="29" t="s">
        <v>7</v>
      </c>
      <c r="B6" s="30"/>
      <c r="C6" s="15"/>
      <c r="D6" s="15"/>
      <c r="E6" s="16"/>
      <c r="F6" s="29" t="s">
        <v>7</v>
      </c>
      <c r="G6" s="30"/>
      <c r="H6" s="15"/>
      <c r="I6" s="15"/>
      <c r="J6" s="21"/>
    </row>
    <row r="7" spans="1:10">
      <c r="A7" s="19"/>
      <c r="B7" s="4" t="s">
        <v>31</v>
      </c>
      <c r="C7" s="15"/>
      <c r="D7" s="15"/>
      <c r="E7" s="16">
        <v>43261769.359999999</v>
      </c>
      <c r="F7" s="19"/>
      <c r="G7" s="4" t="s">
        <v>31</v>
      </c>
      <c r="H7" s="15"/>
      <c r="I7" s="15"/>
      <c r="J7" s="21">
        <v>0</v>
      </c>
    </row>
    <row r="8" spans="1:10">
      <c r="A8" s="17" t="s">
        <v>0</v>
      </c>
      <c r="B8" s="2">
        <v>41665755.619999997</v>
      </c>
      <c r="C8" s="15"/>
      <c r="D8" s="15"/>
      <c r="E8" s="21">
        <f>+B8</f>
        <v>41665755.619999997</v>
      </c>
      <c r="F8" s="17" t="s">
        <v>0</v>
      </c>
      <c r="G8" s="2">
        <v>0</v>
      </c>
      <c r="H8" s="15"/>
      <c r="I8" s="15"/>
      <c r="J8" s="21">
        <f>+G8</f>
        <v>0</v>
      </c>
    </row>
    <row r="9" spans="1:10">
      <c r="A9" s="17" t="s">
        <v>1</v>
      </c>
      <c r="B9" s="2">
        <v>259570.62</v>
      </c>
      <c r="C9" s="15"/>
      <c r="D9" s="15"/>
      <c r="E9" s="21">
        <f>+B11</f>
        <v>367500</v>
      </c>
      <c r="F9" s="17" t="s">
        <v>1</v>
      </c>
      <c r="G9" s="2">
        <v>0</v>
      </c>
      <c r="H9" s="15"/>
      <c r="I9" s="15"/>
      <c r="J9" s="21">
        <f>+G11</f>
        <v>0</v>
      </c>
    </row>
    <row r="10" spans="1:10">
      <c r="A10" s="17" t="s">
        <v>2</v>
      </c>
      <c r="B10" s="2">
        <v>8229044</v>
      </c>
      <c r="C10" s="15"/>
      <c r="D10" s="15"/>
      <c r="E10" s="21">
        <f>+B12</f>
        <v>392700</v>
      </c>
      <c r="F10" s="17" t="s">
        <v>2</v>
      </c>
      <c r="G10" s="2">
        <v>0</v>
      </c>
      <c r="H10" s="15"/>
      <c r="I10" s="15"/>
      <c r="J10" s="21">
        <f>+G12</f>
        <v>502997.72</v>
      </c>
    </row>
    <row r="11" spans="1:10">
      <c r="A11" s="17" t="s">
        <v>17</v>
      </c>
      <c r="B11" s="2">
        <v>367500</v>
      </c>
      <c r="C11" s="15"/>
      <c r="D11" s="15"/>
      <c r="E11" s="21">
        <f>+E7-E8-E9-E10</f>
        <v>835813.74000000209</v>
      </c>
      <c r="F11" s="17" t="s">
        <v>17</v>
      </c>
      <c r="G11" s="2">
        <v>0</v>
      </c>
      <c r="H11" s="15"/>
      <c r="I11" s="15"/>
      <c r="J11" s="21">
        <f>+J7-J8-J9-J10</f>
        <v>-502997.72</v>
      </c>
    </row>
    <row r="12" spans="1:10">
      <c r="A12" s="17" t="s">
        <v>28</v>
      </c>
      <c r="B12" s="2">
        <v>392700</v>
      </c>
      <c r="C12" s="15"/>
      <c r="D12" s="15"/>
      <c r="E12" s="16"/>
      <c r="F12" s="17" t="s">
        <v>28</v>
      </c>
      <c r="G12" s="2">
        <v>502997.72</v>
      </c>
      <c r="H12" s="15"/>
      <c r="I12" s="15"/>
      <c r="J12" s="21"/>
    </row>
    <row r="13" spans="1:10">
      <c r="A13" s="17" t="s">
        <v>30</v>
      </c>
      <c r="B13" s="2">
        <v>835813.74</v>
      </c>
      <c r="C13" s="15"/>
      <c r="D13" s="15"/>
      <c r="E13" s="16"/>
      <c r="F13" s="17" t="s">
        <v>30</v>
      </c>
      <c r="G13" s="2">
        <v>0</v>
      </c>
      <c r="H13" s="15"/>
      <c r="I13" s="15"/>
      <c r="J13" s="21"/>
    </row>
    <row r="14" spans="1:10">
      <c r="A14" s="17" t="s">
        <v>18</v>
      </c>
      <c r="B14" s="2">
        <v>650000</v>
      </c>
      <c r="C14" s="15"/>
      <c r="D14" s="15"/>
      <c r="E14" s="16"/>
      <c r="F14" s="17" t="s">
        <v>18</v>
      </c>
      <c r="G14" s="2">
        <v>0</v>
      </c>
      <c r="H14" s="15"/>
      <c r="I14" s="15"/>
      <c r="J14" s="16"/>
    </row>
    <row r="15" spans="1:10">
      <c r="A15" s="17" t="s">
        <v>19</v>
      </c>
      <c r="B15" s="2">
        <v>404709</v>
      </c>
      <c r="C15" s="15"/>
      <c r="D15" s="15"/>
      <c r="E15" s="16"/>
      <c r="F15" s="17" t="s">
        <v>19</v>
      </c>
      <c r="G15" s="2">
        <v>0</v>
      </c>
      <c r="H15" s="15"/>
      <c r="I15" s="15"/>
      <c r="J15" s="16"/>
    </row>
    <row r="16" spans="1:10">
      <c r="A16" s="17" t="s">
        <v>20</v>
      </c>
      <c r="B16" s="2">
        <v>40000</v>
      </c>
      <c r="C16" s="15"/>
      <c r="D16" s="15"/>
      <c r="E16" s="16"/>
      <c r="F16" s="17" t="s">
        <v>20</v>
      </c>
      <c r="G16" s="2">
        <v>0</v>
      </c>
      <c r="H16" s="15"/>
      <c r="I16" s="15"/>
      <c r="J16" s="16"/>
    </row>
    <row r="17" spans="1:10">
      <c r="A17" s="17" t="s">
        <v>21</v>
      </c>
      <c r="B17" s="2">
        <v>20713</v>
      </c>
      <c r="C17" s="15"/>
      <c r="D17" s="15"/>
      <c r="E17" s="16"/>
      <c r="F17" s="17" t="s">
        <v>21</v>
      </c>
      <c r="G17" s="2">
        <v>0</v>
      </c>
      <c r="H17" s="15"/>
      <c r="I17" s="15"/>
      <c r="J17" s="16"/>
    </row>
    <row r="18" spans="1:10">
      <c r="A18" s="17" t="s">
        <v>22</v>
      </c>
      <c r="B18" s="2">
        <v>22663</v>
      </c>
      <c r="C18" s="15"/>
      <c r="D18" s="15"/>
      <c r="E18" s="16"/>
      <c r="F18" s="17" t="s">
        <v>22</v>
      </c>
      <c r="G18" s="2">
        <v>0</v>
      </c>
      <c r="H18" s="15"/>
      <c r="I18" s="15"/>
      <c r="J18" s="16"/>
    </row>
    <row r="19" spans="1:10">
      <c r="A19" s="17" t="s">
        <v>23</v>
      </c>
      <c r="B19" s="2">
        <v>709745</v>
      </c>
      <c r="C19" s="15"/>
      <c r="D19" s="15"/>
      <c r="E19" s="16"/>
      <c r="F19" s="17" t="s">
        <v>23</v>
      </c>
      <c r="G19" s="2">
        <v>0</v>
      </c>
      <c r="H19" s="15"/>
      <c r="I19" s="15"/>
      <c r="J19" s="16"/>
    </row>
    <row r="20" spans="1:10">
      <c r="A20" s="17" t="s">
        <v>24</v>
      </c>
      <c r="B20" s="2">
        <v>955890</v>
      </c>
      <c r="C20" s="15"/>
      <c r="D20" s="15"/>
      <c r="E20" s="16"/>
      <c r="F20" s="17" t="s">
        <v>24</v>
      </c>
      <c r="G20" s="2">
        <v>0</v>
      </c>
      <c r="H20" s="15"/>
      <c r="I20" s="15"/>
      <c r="J20" s="16"/>
    </row>
    <row r="21" spans="1:10">
      <c r="A21" s="17" t="s">
        <v>3</v>
      </c>
      <c r="B21" s="2">
        <v>205193</v>
      </c>
      <c r="C21" s="15"/>
      <c r="D21" s="15"/>
      <c r="E21" s="16"/>
      <c r="F21" s="17" t="s">
        <v>3</v>
      </c>
      <c r="G21" s="2">
        <v>328600</v>
      </c>
      <c r="H21" s="15"/>
      <c r="I21" s="15"/>
      <c r="J21" s="16"/>
    </row>
    <row r="22" spans="1:10">
      <c r="A22" s="17" t="s">
        <v>4</v>
      </c>
      <c r="B22" s="2">
        <v>20000</v>
      </c>
      <c r="C22" s="15"/>
      <c r="D22" s="15"/>
      <c r="E22" s="16"/>
      <c r="F22" s="17" t="s">
        <v>4</v>
      </c>
      <c r="G22" s="2">
        <v>0</v>
      </c>
      <c r="H22" s="15"/>
      <c r="I22" s="15"/>
      <c r="J22" s="16"/>
    </row>
    <row r="23" spans="1:10">
      <c r="A23" s="17" t="s">
        <v>25</v>
      </c>
      <c r="B23" s="2">
        <v>2450720</v>
      </c>
      <c r="C23" s="15"/>
      <c r="D23" s="15"/>
      <c r="E23" s="16"/>
      <c r="F23" s="17" t="s">
        <v>25</v>
      </c>
      <c r="G23" s="2">
        <v>0</v>
      </c>
      <c r="H23" s="15"/>
      <c r="I23" s="15"/>
      <c r="J23" s="16"/>
    </row>
    <row r="24" spans="1:10" ht="18">
      <c r="A24" s="22" t="s">
        <v>31</v>
      </c>
      <c r="B24" s="23">
        <f>SUM(B8:B23)</f>
        <v>57230016.979999997</v>
      </c>
      <c r="C24" s="15"/>
      <c r="D24" s="15"/>
      <c r="E24" s="16"/>
      <c r="F24" s="22" t="s">
        <v>31</v>
      </c>
      <c r="G24" s="23">
        <f>SUM(G8:G23)</f>
        <v>831597.72</v>
      </c>
      <c r="H24" s="15"/>
      <c r="I24" s="15"/>
      <c r="J24" s="16"/>
    </row>
    <row r="25" spans="1:10">
      <c r="A25" s="20"/>
      <c r="B25" s="24" t="s">
        <v>32</v>
      </c>
      <c r="C25" s="15"/>
      <c r="D25" s="15"/>
      <c r="E25" s="16"/>
      <c r="F25" s="20"/>
      <c r="G25" s="24" t="s">
        <v>32</v>
      </c>
      <c r="H25" s="15"/>
      <c r="I25" s="15"/>
      <c r="J25" s="16"/>
    </row>
    <row r="26" spans="1:10">
      <c r="A26" s="17" t="s">
        <v>15</v>
      </c>
      <c r="B26" s="3">
        <v>15317</v>
      </c>
      <c r="C26" s="15"/>
      <c r="D26" s="15"/>
      <c r="E26" s="16"/>
      <c r="F26" s="17" t="s">
        <v>15</v>
      </c>
      <c r="G26" s="3">
        <v>0</v>
      </c>
      <c r="H26" s="15"/>
      <c r="I26" s="15"/>
      <c r="J26" s="16"/>
    </row>
    <row r="27" spans="1:10">
      <c r="A27" s="17" t="s">
        <v>5</v>
      </c>
      <c r="B27" s="3">
        <v>9849</v>
      </c>
      <c r="C27" s="15"/>
      <c r="D27" s="15"/>
      <c r="E27" s="16"/>
      <c r="F27" s="17" t="s">
        <v>5</v>
      </c>
      <c r="G27" s="3">
        <v>0</v>
      </c>
      <c r="H27" s="15"/>
      <c r="I27" s="15"/>
      <c r="J27" s="16"/>
    </row>
    <row r="28" spans="1:10">
      <c r="A28" s="17" t="s">
        <v>6</v>
      </c>
      <c r="B28" s="3">
        <v>5468</v>
      </c>
      <c r="C28" s="15"/>
      <c r="D28" s="15"/>
      <c r="E28" s="16"/>
      <c r="F28" s="17" t="s">
        <v>6</v>
      </c>
      <c r="G28" s="3">
        <v>0</v>
      </c>
      <c r="H28" s="15"/>
      <c r="I28" s="15"/>
      <c r="J28" s="16"/>
    </row>
    <row r="29" spans="1:10">
      <c r="A29" s="20"/>
      <c r="B29" s="24" t="s">
        <v>33</v>
      </c>
      <c r="C29" s="15"/>
      <c r="D29" s="15"/>
      <c r="E29" s="16"/>
      <c r="F29" s="20"/>
      <c r="G29" s="24" t="s">
        <v>33</v>
      </c>
      <c r="H29" s="15"/>
      <c r="I29" s="15"/>
      <c r="J29" s="16"/>
    </row>
    <row r="30" spans="1:10">
      <c r="A30" s="17" t="s">
        <v>8</v>
      </c>
      <c r="B30" s="2">
        <f>57230016.98*0.5944</f>
        <v>34017522.092912003</v>
      </c>
      <c r="C30" s="15"/>
      <c r="D30" s="15"/>
      <c r="E30" s="16"/>
      <c r="F30" s="17" t="s">
        <v>8</v>
      </c>
      <c r="G30" s="2">
        <v>0</v>
      </c>
      <c r="H30" s="15"/>
      <c r="I30" s="15"/>
      <c r="J30" s="16"/>
    </row>
    <row r="31" spans="1:10">
      <c r="A31" s="17" t="s">
        <v>16</v>
      </c>
      <c r="B31" s="2">
        <f>57230016.98*0.4056</f>
        <v>23212494.887088001</v>
      </c>
      <c r="C31" s="15"/>
      <c r="D31" s="15"/>
      <c r="E31" s="16"/>
      <c r="F31" s="17" t="s">
        <v>16</v>
      </c>
      <c r="G31" s="2">
        <v>0</v>
      </c>
      <c r="H31" s="15"/>
      <c r="I31" s="15"/>
      <c r="J31" s="16"/>
    </row>
    <row r="32" spans="1:10">
      <c r="A32" s="20"/>
      <c r="B32" s="24" t="s">
        <v>32</v>
      </c>
      <c r="C32" s="15"/>
      <c r="D32" s="15"/>
      <c r="E32" s="16"/>
      <c r="F32" s="20"/>
      <c r="G32" s="24" t="s">
        <v>32</v>
      </c>
      <c r="H32" s="15"/>
      <c r="I32" s="15"/>
      <c r="J32" s="16"/>
    </row>
    <row r="33" spans="1:10">
      <c r="A33" s="17" t="s">
        <v>13</v>
      </c>
      <c r="B33" s="1">
        <f>+B27*0.02</f>
        <v>196.98000000000002</v>
      </c>
      <c r="C33" s="15"/>
      <c r="D33" s="15"/>
      <c r="E33" s="16"/>
      <c r="F33" s="17" t="s">
        <v>13</v>
      </c>
      <c r="G33" s="1">
        <f>+G27*0.02</f>
        <v>0</v>
      </c>
      <c r="H33" s="15"/>
      <c r="I33" s="15"/>
      <c r="J33" s="16"/>
    </row>
    <row r="34" spans="1:10">
      <c r="A34" s="17" t="s">
        <v>14</v>
      </c>
      <c r="B34" s="1">
        <f>+B28*0.02</f>
        <v>109.36</v>
      </c>
      <c r="C34" s="15"/>
      <c r="D34" s="15"/>
      <c r="E34" s="16"/>
      <c r="F34" s="17" t="s">
        <v>14</v>
      </c>
      <c r="G34" s="1">
        <f>+G28*0.02</f>
        <v>0</v>
      </c>
      <c r="H34" s="15"/>
      <c r="I34" s="15"/>
      <c r="J34" s="16"/>
    </row>
    <row r="35" spans="1:10">
      <c r="A35" s="20"/>
      <c r="B35" s="15"/>
      <c r="C35" s="15"/>
      <c r="D35" s="15"/>
      <c r="E35" s="16"/>
      <c r="F35" s="20"/>
      <c r="G35" s="15"/>
      <c r="H35" s="15"/>
      <c r="I35" s="15"/>
      <c r="J35" s="16"/>
    </row>
    <row r="36" spans="1:10">
      <c r="A36" s="20"/>
      <c r="B36" s="15"/>
      <c r="C36" s="15"/>
      <c r="D36" s="15"/>
      <c r="E36" s="16"/>
      <c r="F36" s="20"/>
      <c r="G36" s="15"/>
      <c r="H36" s="15"/>
      <c r="I36" s="15"/>
      <c r="J36" s="16"/>
    </row>
    <row r="37" spans="1:10">
      <c r="A37" s="17" t="s">
        <v>9</v>
      </c>
      <c r="B37" s="2">
        <f>+B27-B33</f>
        <v>9652.02</v>
      </c>
      <c r="C37" s="15"/>
      <c r="D37" s="15"/>
      <c r="E37" s="16"/>
      <c r="F37" s="17" t="s">
        <v>9</v>
      </c>
      <c r="G37" s="2">
        <f>+G27-G33</f>
        <v>0</v>
      </c>
      <c r="H37" s="15"/>
      <c r="I37" s="15"/>
      <c r="J37" s="16"/>
    </row>
    <row r="38" spans="1:10">
      <c r="A38" s="17" t="s">
        <v>10</v>
      </c>
      <c r="B38" s="2">
        <f>+B28-B34</f>
        <v>5358.64</v>
      </c>
      <c r="C38" s="15"/>
      <c r="D38" s="15"/>
      <c r="E38" s="16"/>
      <c r="F38" s="17" t="s">
        <v>10</v>
      </c>
      <c r="G38" s="2">
        <f>+G28-G34</f>
        <v>0</v>
      </c>
      <c r="H38" s="15"/>
      <c r="I38" s="15"/>
      <c r="J38" s="16"/>
    </row>
    <row r="39" spans="1:10">
      <c r="A39" s="20"/>
      <c r="B39" s="15"/>
      <c r="C39" s="15"/>
      <c r="D39" s="15"/>
      <c r="E39" s="16"/>
      <c r="F39" s="20"/>
      <c r="G39" s="15"/>
      <c r="H39" s="15"/>
      <c r="I39" s="15"/>
      <c r="J39" s="16"/>
    </row>
    <row r="40" spans="1:10">
      <c r="A40" s="20"/>
      <c r="B40" s="24" t="s">
        <v>33</v>
      </c>
      <c r="C40" s="24" t="s">
        <v>34</v>
      </c>
      <c r="D40" s="15"/>
      <c r="E40" s="16"/>
      <c r="F40" s="20"/>
      <c r="G40" s="24" t="s">
        <v>33</v>
      </c>
      <c r="H40" s="24" t="s">
        <v>34</v>
      </c>
      <c r="I40" s="15"/>
      <c r="J40" s="16"/>
    </row>
    <row r="41" spans="1:10" ht="18">
      <c r="A41" s="17" t="s">
        <v>11</v>
      </c>
      <c r="B41" s="5">
        <f>+B30/B37</f>
        <v>3524.3940742882837</v>
      </c>
      <c r="C41" s="5">
        <f>+B41/1036.5</f>
        <v>3.4002837185608139</v>
      </c>
      <c r="D41" s="15"/>
      <c r="E41" s="16"/>
      <c r="F41" s="17" t="s">
        <v>11</v>
      </c>
      <c r="G41" s="5">
        <v>0</v>
      </c>
      <c r="H41" s="5">
        <f>+G41/1036.5</f>
        <v>0</v>
      </c>
      <c r="I41" s="15"/>
      <c r="J41" s="16"/>
    </row>
    <row r="42" spans="1:10" ht="18">
      <c r="A42" s="17" t="s">
        <v>12</v>
      </c>
      <c r="B42" s="5">
        <f>+B31/B38</f>
        <v>4331.7884551095049</v>
      </c>
      <c r="C42" s="5">
        <f>+B42/1036.5</f>
        <v>4.179245976950801</v>
      </c>
      <c r="D42" s="15"/>
      <c r="E42" s="16"/>
      <c r="F42" s="17" t="s">
        <v>12</v>
      </c>
      <c r="G42" s="5">
        <v>0</v>
      </c>
      <c r="H42" s="5">
        <f>+G42/1036.5</f>
        <v>0</v>
      </c>
      <c r="I42" s="15"/>
      <c r="J42" s="16"/>
    </row>
    <row r="43" spans="1:10">
      <c r="A43" s="20"/>
      <c r="B43" s="15"/>
      <c r="C43" s="15"/>
      <c r="D43" s="15"/>
      <c r="E43" s="16"/>
      <c r="F43" s="20"/>
      <c r="G43" s="15"/>
      <c r="H43" s="15"/>
      <c r="I43" s="15"/>
      <c r="J43" s="16"/>
    </row>
    <row r="44" spans="1:10" ht="18">
      <c r="A44" s="35" t="s">
        <v>35</v>
      </c>
      <c r="B44" s="36"/>
      <c r="C44" s="36"/>
      <c r="D44" s="36"/>
      <c r="E44" s="16"/>
      <c r="F44" s="35" t="s">
        <v>44</v>
      </c>
      <c r="G44" s="36"/>
      <c r="H44" s="36"/>
      <c r="I44" s="36"/>
      <c r="J44" s="16"/>
    </row>
    <row r="45" spans="1:10" ht="18">
      <c r="A45" s="25" t="s">
        <v>38</v>
      </c>
      <c r="B45" s="7" t="s">
        <v>7</v>
      </c>
      <c r="C45" s="7" t="s">
        <v>36</v>
      </c>
      <c r="D45" s="10" t="s">
        <v>37</v>
      </c>
      <c r="E45" s="16"/>
      <c r="F45" s="25" t="s">
        <v>38</v>
      </c>
      <c r="G45" s="7" t="s">
        <v>7</v>
      </c>
      <c r="H45" s="7" t="s">
        <v>36</v>
      </c>
      <c r="I45" s="10" t="s">
        <v>37</v>
      </c>
      <c r="J45" s="16"/>
    </row>
    <row r="46" spans="1:10" ht="18">
      <c r="A46" s="17" t="s">
        <v>39</v>
      </c>
      <c r="B46" s="8">
        <v>52865.65</v>
      </c>
      <c r="C46" s="8">
        <v>95000</v>
      </c>
      <c r="D46" s="9">
        <v>0.79700000000000004</v>
      </c>
      <c r="E46" s="16"/>
      <c r="F46" s="17" t="s">
        <v>39</v>
      </c>
      <c r="G46" s="8">
        <v>0</v>
      </c>
      <c r="H46" s="8">
        <v>0</v>
      </c>
      <c r="I46" s="9">
        <v>0</v>
      </c>
      <c r="J46" s="16"/>
    </row>
    <row r="47" spans="1:10" ht="18">
      <c r="A47" s="17" t="s">
        <v>40</v>
      </c>
      <c r="B47" s="8">
        <v>64976.85</v>
      </c>
      <c r="C47" s="8">
        <v>103227</v>
      </c>
      <c r="D47" s="9">
        <v>0.5887</v>
      </c>
      <c r="E47" s="16"/>
      <c r="F47" s="17" t="s">
        <v>40</v>
      </c>
      <c r="G47" s="8">
        <v>0</v>
      </c>
      <c r="H47" s="8">
        <v>0</v>
      </c>
      <c r="I47" s="9">
        <v>0</v>
      </c>
      <c r="J47" s="16"/>
    </row>
    <row r="48" spans="1:10" ht="18">
      <c r="A48" s="17" t="s">
        <v>41</v>
      </c>
      <c r="B48" s="8">
        <v>43317.9</v>
      </c>
      <c r="C48" s="8">
        <v>72258.899999999994</v>
      </c>
      <c r="D48" s="9">
        <v>0.66810000000000003</v>
      </c>
      <c r="E48" s="16"/>
      <c r="F48" s="17" t="s">
        <v>41</v>
      </c>
      <c r="G48" s="8">
        <v>0</v>
      </c>
      <c r="H48" s="8">
        <v>0</v>
      </c>
      <c r="I48" s="9">
        <v>0</v>
      </c>
      <c r="J48" s="16"/>
    </row>
    <row r="49" spans="1:10">
      <c r="A49" s="20"/>
      <c r="B49" s="15"/>
      <c r="C49" s="15"/>
      <c r="D49" s="15"/>
      <c r="E49" s="16"/>
      <c r="F49" s="20"/>
      <c r="G49" s="15"/>
      <c r="H49" s="15"/>
      <c r="I49" s="15"/>
      <c r="J49" s="16"/>
    </row>
    <row r="50" spans="1:10">
      <c r="A50" s="20"/>
      <c r="B50" s="15"/>
      <c r="C50" s="15"/>
      <c r="D50" s="15"/>
      <c r="E50" s="16"/>
      <c r="F50" s="20"/>
      <c r="G50" s="15"/>
      <c r="H50" s="15"/>
      <c r="I50" s="15"/>
      <c r="J50" s="16"/>
    </row>
    <row r="51" spans="1:10">
      <c r="A51" s="20"/>
      <c r="B51" s="15"/>
      <c r="C51" s="15"/>
      <c r="D51" s="15"/>
      <c r="E51" s="16"/>
      <c r="F51" s="20"/>
      <c r="G51" s="15"/>
      <c r="H51" s="15"/>
      <c r="I51" s="15"/>
      <c r="J51" s="16"/>
    </row>
    <row r="52" spans="1:10">
      <c r="A52" s="20"/>
      <c r="B52" s="15"/>
      <c r="C52" s="15"/>
      <c r="D52" s="15"/>
      <c r="E52" s="16"/>
      <c r="F52" s="20"/>
      <c r="G52" s="15"/>
      <c r="H52" s="15"/>
      <c r="I52" s="15"/>
      <c r="J52" s="16"/>
    </row>
    <row r="53" spans="1:10" ht="15" thickBot="1">
      <c r="A53" s="26"/>
      <c r="B53" s="27"/>
      <c r="C53" s="27"/>
      <c r="D53" s="27"/>
      <c r="E53" s="28"/>
      <c r="F53" s="26"/>
      <c r="G53" s="27"/>
      <c r="H53" s="27"/>
      <c r="I53" s="27"/>
      <c r="J53" s="28"/>
    </row>
  </sheetData>
  <mergeCells count="6">
    <mergeCell ref="A6:B6"/>
    <mergeCell ref="A1:B2"/>
    <mergeCell ref="A44:D44"/>
    <mergeCell ref="F1:G2"/>
    <mergeCell ref="F6:G6"/>
    <mergeCell ref="F44:I44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5" orientation="portrait" r:id="rId1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ANNECCHINI S.A. ANNECCHINI</dc:creator>
  <cp:lastModifiedBy>PC</cp:lastModifiedBy>
  <cp:lastPrinted>2025-05-06T16:27:27Z</cp:lastPrinted>
  <dcterms:created xsi:type="dcterms:W3CDTF">2024-11-13T16:42:20Z</dcterms:created>
  <dcterms:modified xsi:type="dcterms:W3CDTF">2025-05-06T16:29:51Z</dcterms:modified>
</cp:coreProperties>
</file>