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todoNa\"/>
    </mc:Choice>
  </mc:AlternateContent>
  <xr:revisionPtr revIDLastSave="0" documentId="13_ncr:1_{BF7D3C03-0129-4259-BF6E-91D096007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M28" i="1" s="1"/>
  <c r="L28" i="1"/>
  <c r="K29" i="1"/>
  <c r="M29" i="1" s="1"/>
  <c r="L29" i="1"/>
  <c r="K30" i="1"/>
  <c r="L30" i="1"/>
  <c r="M30" i="1"/>
  <c r="K31" i="1"/>
  <c r="L31" i="1"/>
  <c r="M31" i="1"/>
  <c r="K32" i="1"/>
  <c r="L32" i="1"/>
  <c r="M32" i="1"/>
  <c r="K33" i="1"/>
  <c r="M33" i="1" s="1"/>
  <c r="L33" i="1"/>
  <c r="K34" i="1"/>
  <c r="M34" i="1" s="1"/>
  <c r="L34" i="1"/>
  <c r="M27" i="1"/>
  <c r="L27" i="1"/>
  <c r="K27" i="1"/>
  <c r="J35" i="1"/>
  <c r="J28" i="1"/>
  <c r="J29" i="1"/>
  <c r="J30" i="1"/>
  <c r="J31" i="1"/>
  <c r="J32" i="1"/>
  <c r="J33" i="1"/>
  <c r="J34" i="1"/>
  <c r="J27" i="1"/>
  <c r="I28" i="1"/>
  <c r="I29" i="1"/>
  <c r="I30" i="1"/>
  <c r="I31" i="1"/>
  <c r="I32" i="1"/>
  <c r="I33" i="1"/>
  <c r="I34" i="1"/>
  <c r="I27" i="1"/>
  <c r="H35" i="1"/>
  <c r="G35" i="1"/>
  <c r="F35" i="1"/>
  <c r="C35" i="1"/>
  <c r="D35" i="1"/>
  <c r="E35" i="1"/>
  <c r="B35" i="1"/>
  <c r="E34" i="1"/>
  <c r="E28" i="1"/>
  <c r="E29" i="1"/>
  <c r="E30" i="1"/>
  <c r="E31" i="1"/>
  <c r="E32" i="1"/>
  <c r="E33" i="1"/>
  <c r="E27" i="1"/>
  <c r="E13" i="1"/>
  <c r="G12" i="1"/>
  <c r="G11" i="1"/>
  <c r="B13" i="1"/>
  <c r="D12" i="1"/>
  <c r="D11" i="1"/>
  <c r="G10" i="1"/>
  <c r="D10" i="1"/>
  <c r="F23" i="1"/>
  <c r="C23" i="1"/>
  <c r="E23" i="1"/>
  <c r="B23" i="1"/>
  <c r="G22" i="1"/>
  <c r="D22" i="1"/>
  <c r="G21" i="1"/>
  <c r="D21" i="1"/>
  <c r="G20" i="1"/>
  <c r="D20" i="1"/>
  <c r="G19" i="1"/>
  <c r="D19" i="1"/>
  <c r="H19" i="1" s="1"/>
  <c r="I19" i="1" s="1"/>
  <c r="G18" i="1"/>
  <c r="D18" i="1"/>
  <c r="G7" i="1"/>
  <c r="G8" i="1"/>
  <c r="G9" i="1"/>
  <c r="G6" i="1"/>
  <c r="D7" i="1"/>
  <c r="D8" i="1"/>
  <c r="D9" i="1"/>
  <c r="D6" i="1"/>
  <c r="C13" i="1"/>
  <c r="F13" i="1"/>
  <c r="G5" i="1"/>
  <c r="D5" i="1"/>
  <c r="H10" i="1" l="1"/>
  <c r="I10" i="1" s="1"/>
  <c r="H11" i="1"/>
  <c r="I11" i="1" s="1"/>
  <c r="H18" i="1"/>
  <c r="I18" i="1" s="1"/>
  <c r="I23" i="1" s="1"/>
  <c r="H22" i="1"/>
  <c r="I22" i="1" s="1"/>
  <c r="H12" i="1"/>
  <c r="I12" i="1" s="1"/>
  <c r="H20" i="1"/>
  <c r="I20" i="1" s="1"/>
  <c r="G13" i="1"/>
  <c r="G23" i="1"/>
  <c r="D23" i="1"/>
  <c r="H23" i="1" s="1"/>
  <c r="H21" i="1"/>
  <c r="I21" i="1" s="1"/>
  <c r="D13" i="1"/>
  <c r="H7" i="1"/>
  <c r="I7" i="1" s="1"/>
  <c r="H9" i="1"/>
  <c r="I9" i="1" s="1"/>
  <c r="H8" i="1"/>
  <c r="I8" i="1" s="1"/>
  <c r="H5" i="1"/>
  <c r="I5" i="1" s="1"/>
  <c r="H6" i="1"/>
  <c r="I6" i="1" s="1"/>
  <c r="I35" i="1" l="1"/>
  <c r="I13" i="1"/>
  <c r="H13" i="1"/>
</calcChain>
</file>

<file path=xl/sharedStrings.xml><?xml version="1.0" encoding="utf-8"?>
<sst xmlns="http://schemas.openxmlformats.org/spreadsheetml/2006/main" count="49" uniqueCount="28">
  <si>
    <t>EMPLEADO</t>
  </si>
  <si>
    <t>REM</t>
  </si>
  <si>
    <t>NO REM</t>
  </si>
  <si>
    <t>TOT.REM</t>
  </si>
  <si>
    <t>SAC</t>
  </si>
  <si>
    <t>TODO NAT</t>
  </si>
  <si>
    <t>O.S</t>
  </si>
  <si>
    <t>DTO</t>
  </si>
  <si>
    <t>TOTAL</t>
  </si>
  <si>
    <t>T NO REM</t>
  </si>
  <si>
    <t>FIGUEROA</t>
  </si>
  <si>
    <t>LEMIÑA</t>
  </si>
  <si>
    <t>GANDUGLIA</t>
  </si>
  <si>
    <t>ROJA (OSPE)</t>
  </si>
  <si>
    <t>ORAINDE (OSPE)</t>
  </si>
  <si>
    <t>SAC NO REM</t>
  </si>
  <si>
    <t>ZURDO</t>
  </si>
  <si>
    <t>GONZALEZ</t>
  </si>
  <si>
    <t>RODRIGUEZ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</si>
  <si>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</si>
  <si>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</si>
  <si>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</si>
  <si>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</si>
  <si>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</si>
  <si>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</si>
  <si>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</si>
  <si>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</si>
  <si>
    <t>NAVELLO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</si>
</sst>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4" fontId="2" fillId="2" borderId="1" xfId="0" applyNumberFormat="1" applyFont="1" applyFill="1" applyBorder="1"/>
    <xf numFmtId="4" fontId="1" fillId="2" borderId="1" xfId="0" applyNumberFormat="1" applyFont="1" applyFill="1" applyBorder="1"/>
    <xf numFmtId="4" fontId="2" fillId="2" borderId="0" xfId="0" applyNumberFormat="1" applyFont="1" applyFill="1"/>
    <xf numFmtId="4" fontId="2" fillId="2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4" fontId="2" fillId="3" borderId="1" xfId="0" applyNumberFormat="1" applyFont="1" applyFill="1" applyBorder="1"/>
    <xf numFmtId="4" fontId="1" fillId="3" borderId="1" xfId="0" applyNumberFormat="1" applyFont="1" applyFill="1" applyBorder="1"/>
    <xf numFmtId="4" fontId="2" fillId="3" borderId="2" xfId="0" applyNumberFormat="1" applyFont="1" applyFill="1" applyBorder="1"/>
    <xf numFmtId="4" fontId="2" fillId="3" borderId="0" xfId="0" applyNumberFormat="1" applyFont="1" applyFill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B23" zoomScale="63" zoomScaleNormal="63" workbookViewId="0">
      <selection activeCell="K44" sqref="K44"/>
    </sheetView>
  </sheetViews>
  <sheetFormatPr defaultColWidth="11.44140625" defaultRowHeight="14.4" x14ac:dyDescent="0.3"/>
  <cols>
    <col min="1" max="1" width="33.88671875" bestFit="1" customWidth="1"/>
    <col min="2" max="2" width="28.33203125" bestFit="1" customWidth="1"/>
    <col min="3" max="3" width="27.44140625" bestFit="1" customWidth="1"/>
    <col min="4" max="4" width="27.5546875" bestFit="1" customWidth="1"/>
    <col min="5" max="5" width="29.88671875" bestFit="1" customWidth="1"/>
    <col min="6" max="6" width="26.6640625" bestFit="1" customWidth="1"/>
    <col min="7" max="8" width="27.5546875" bestFit="1" customWidth="1"/>
    <col min="9" max="9" width="30" bestFit="1" customWidth="1"/>
    <col min="10" max="10" width="27" bestFit="1" customWidth="1"/>
    <col min="11" max="12" width="20.44140625" bestFit="1" customWidth="1"/>
    <col min="13" max="13" width="17.88671875" bestFit="1" customWidth="1"/>
  </cols>
  <sheetData>
    <row r="1" spans="1:10" ht="31.2" x14ac:dyDescent="0.6">
      <c r="A1" s="5" t="s">
        <v>5</v>
      </c>
      <c r="B1" s="6"/>
      <c r="C1" s="6"/>
      <c r="D1" s="6"/>
      <c r="E1" s="6"/>
      <c r="F1" s="6"/>
      <c r="G1" s="6"/>
      <c r="H1" s="6"/>
      <c r="I1" s="6"/>
    </row>
    <row r="2" spans="1:10" ht="31.2" x14ac:dyDescent="0.6">
      <c r="A2" s="7"/>
      <c r="B2" s="6"/>
      <c r="C2" s="6"/>
      <c r="D2" s="6"/>
      <c r="E2" s="6"/>
      <c r="F2" s="6"/>
      <c r="G2" s="6"/>
      <c r="H2" s="6"/>
      <c r="I2" s="6"/>
    </row>
    <row r="4" spans="1:10" ht="31.2" x14ac:dyDescent="0.6">
      <c r="A4" s="8" t="s">
        <v>0</v>
      </c>
      <c r="B4" s="8" t="s">
        <v>1</v>
      </c>
      <c r="C4" s="8" t="s">
        <v>4</v>
      </c>
      <c r="D4" s="8" t="s">
        <v>3</v>
      </c>
      <c r="E4" s="8" t="s">
        <v>2</v>
      </c>
      <c r="F4" s="8" t="s">
        <v>7</v>
      </c>
      <c r="G4" s="8" t="s">
        <v>9</v>
      </c>
      <c r="H4" s="8" t="s">
        <v>8</v>
      </c>
      <c r="I4" s="8" t="s">
        <v>6</v>
      </c>
      <c r="J4" s="9"/>
    </row>
    <row r="5" spans="1:10" ht="31.2" x14ac:dyDescent="0.6">
      <c r="A5" s="10" t="s">
        <v>10</v>
      </c>
      <c r="B5" s="11">
        <v>603548.32999999996</v>
      </c>
      <c r="C5" s="11">
        <v>0</v>
      </c>
      <c r="D5" s="12">
        <f>SUM(B5:C5)</f>
        <v>603548.32999999996</v>
      </c>
      <c r="E5" s="11">
        <v>22532.639999999999</v>
      </c>
      <c r="F5" s="11">
        <v>0</v>
      </c>
      <c r="G5" s="12">
        <f>+E5+F5</f>
        <v>22532.639999999999</v>
      </c>
      <c r="H5" s="11">
        <f>+D5+G5</f>
        <v>626080.97</v>
      </c>
      <c r="I5" s="11">
        <f>+H5*2</f>
        <v>1252161.94</v>
      </c>
      <c r="J5" s="13">
        <v>1249629.3</v>
      </c>
    </row>
    <row r="6" spans="1:10" ht="31.2" x14ac:dyDescent="0.6">
      <c r="A6" s="10" t="s">
        <v>13</v>
      </c>
      <c r="B6" s="11">
        <v>1207096.6499999999</v>
      </c>
      <c r="C6" s="11">
        <v>0</v>
      </c>
      <c r="D6" s="12">
        <f t="shared" ref="D6:D12" si="0">SUM(B6:C6)</f>
        <v>1207096.6499999999</v>
      </c>
      <c r="E6" s="11">
        <v>45065.279999999999</v>
      </c>
      <c r="F6" s="11">
        <v>0</v>
      </c>
      <c r="G6" s="12">
        <f t="shared" ref="G6:G12" si="1">+E6+F6</f>
        <v>45065.279999999999</v>
      </c>
      <c r="H6" s="11">
        <f>+D6+G6</f>
        <v>1252161.93</v>
      </c>
      <c r="I6" s="11">
        <f t="shared" ref="I6:I12" si="2">+H6*2</f>
        <v>2504323.86</v>
      </c>
      <c r="J6" s="13">
        <v>1247096.6499999999</v>
      </c>
    </row>
    <row r="7" spans="1:10" ht="31.2" x14ac:dyDescent="0.6">
      <c r="A7" s="10" t="s">
        <v>11</v>
      </c>
      <c r="B7" s="14">
        <v>703001.59</v>
      </c>
      <c r="C7" s="11"/>
      <c r="D7" s="12">
        <f t="shared" si="0"/>
        <v>703001.59</v>
      </c>
      <c r="E7" s="11">
        <v>21666</v>
      </c>
      <c r="F7" s="11"/>
      <c r="G7" s="12">
        <f t="shared" si="1"/>
        <v>21666</v>
      </c>
      <c r="H7" s="11">
        <f t="shared" ref="H7:H12" si="3">+D7+G7</f>
        <v>724667.59</v>
      </c>
      <c r="I7" s="11">
        <f t="shared" si="2"/>
        <v>1449335.18</v>
      </c>
      <c r="J7" s="13">
        <v>1447669.18</v>
      </c>
    </row>
    <row r="8" spans="1:10" ht="31.2" x14ac:dyDescent="0.6">
      <c r="A8" s="10" t="s">
        <v>12</v>
      </c>
      <c r="B8" s="11">
        <v>580334.93000000005</v>
      </c>
      <c r="C8" s="11"/>
      <c r="D8" s="12">
        <f t="shared" si="0"/>
        <v>580334.93000000005</v>
      </c>
      <c r="E8" s="11">
        <v>21666</v>
      </c>
      <c r="F8" s="11"/>
      <c r="G8" s="12">
        <f t="shared" si="1"/>
        <v>21666</v>
      </c>
      <c r="H8" s="11">
        <f t="shared" si="3"/>
        <v>602000.93000000005</v>
      </c>
      <c r="I8" s="11">
        <f t="shared" si="2"/>
        <v>1204001.8600000001</v>
      </c>
      <c r="J8" s="13">
        <v>1202335.8600000001</v>
      </c>
    </row>
    <row r="9" spans="1:10" ht="31.2" x14ac:dyDescent="0.6">
      <c r="A9" s="10" t="s">
        <v>14</v>
      </c>
      <c r="B9" s="11">
        <v>1183897.48</v>
      </c>
      <c r="C9" s="11"/>
      <c r="D9" s="12">
        <f t="shared" si="0"/>
        <v>1183897.48</v>
      </c>
      <c r="E9" s="11">
        <v>43332</v>
      </c>
      <c r="F9" s="11"/>
      <c r="G9" s="12">
        <f t="shared" si="1"/>
        <v>43332</v>
      </c>
      <c r="H9" s="11">
        <f t="shared" si="3"/>
        <v>1227229.48</v>
      </c>
      <c r="I9" s="11">
        <f t="shared" si="2"/>
        <v>2454458.96</v>
      </c>
      <c r="J9" s="13">
        <v>1223897.48</v>
      </c>
    </row>
    <row r="10" spans="1:10" ht="31.2" x14ac:dyDescent="0.6">
      <c r="A10" s="10" t="s">
        <v>16</v>
      </c>
      <c r="B10" s="11">
        <v>580334.93000000005</v>
      </c>
      <c r="C10" s="11"/>
      <c r="D10" s="12">
        <f t="shared" si="0"/>
        <v>580334.93000000005</v>
      </c>
      <c r="E10" s="11">
        <v>21666</v>
      </c>
      <c r="F10" s="11"/>
      <c r="G10" s="12">
        <f t="shared" si="1"/>
        <v>21666</v>
      </c>
      <c r="H10" s="11">
        <f t="shared" si="3"/>
        <v>602000.93000000005</v>
      </c>
      <c r="I10" s="11">
        <f t="shared" si="2"/>
        <v>1204001.8600000001</v>
      </c>
      <c r="J10" s="13">
        <v>1202335.8600000001</v>
      </c>
    </row>
    <row r="11" spans="1:10" ht="31.2" x14ac:dyDescent="0.6">
      <c r="A11" s="10" t="s">
        <v>17</v>
      </c>
      <c r="B11" s="11">
        <v>580334.93000000005</v>
      </c>
      <c r="C11" s="11"/>
      <c r="D11" s="12">
        <f t="shared" si="0"/>
        <v>580334.93000000005</v>
      </c>
      <c r="E11" s="11">
        <v>21666</v>
      </c>
      <c r="F11" s="11"/>
      <c r="G11" s="12">
        <f t="shared" si="1"/>
        <v>21666</v>
      </c>
      <c r="H11" s="11">
        <f t="shared" si="3"/>
        <v>602000.93000000005</v>
      </c>
      <c r="I11" s="11">
        <f>+H11*2</f>
        <v>1204001.8600000001</v>
      </c>
      <c r="J11" s="13">
        <v>1202335.8600000001</v>
      </c>
    </row>
    <row r="12" spans="1:10" ht="31.2" x14ac:dyDescent="0.6">
      <c r="A12" s="10" t="s">
        <v>18</v>
      </c>
      <c r="B12" s="11">
        <v>580334.93000000005</v>
      </c>
      <c r="C12" s="11"/>
      <c r="D12" s="12">
        <f t="shared" si="0"/>
        <v>580334.93000000005</v>
      </c>
      <c r="E12" s="11">
        <v>21666</v>
      </c>
      <c r="F12" s="11"/>
      <c r="G12" s="12">
        <f t="shared" si="1"/>
        <v>21666</v>
      </c>
      <c r="H12" s="11">
        <f t="shared" si="3"/>
        <v>602000.93000000005</v>
      </c>
      <c r="I12" s="11">
        <f t="shared" si="2"/>
        <v>1204001.8600000001</v>
      </c>
      <c r="J12" s="13">
        <v>1202335.8600000001</v>
      </c>
    </row>
    <row r="13" spans="1:10" ht="31.2" x14ac:dyDescent="0.6">
      <c r="A13" s="10"/>
      <c r="B13" s="12">
        <f>SUM(B5:B12)</f>
        <v>6018883.7699999996</v>
      </c>
      <c r="C13" s="12">
        <f>SUM(C5:C7)</f>
        <v>0</v>
      </c>
      <c r="D13" s="12">
        <f>SUM(B13:C13)</f>
        <v>6018883.7699999996</v>
      </c>
      <c r="E13" s="12">
        <f>SUM(E5:E12)</f>
        <v>219259.91999999998</v>
      </c>
      <c r="F13" s="12">
        <f>SUM(F5:F7)</f>
        <v>0</v>
      </c>
      <c r="G13" s="12">
        <f>SUM(G5:G12)</f>
        <v>219259.91999999998</v>
      </c>
      <c r="H13" s="11">
        <f>+D13+G13</f>
        <v>6238143.6899999995</v>
      </c>
      <c r="I13" s="12">
        <f>SUM(I5:I12)</f>
        <v>12476287.379999999</v>
      </c>
      <c r="J13" s="9"/>
    </row>
    <row r="17" spans="1:13" ht="31.2" x14ac:dyDescent="0.6">
      <c r="A17" s="15" t="s">
        <v>0</v>
      </c>
      <c r="B17" s="15" t="s">
        <v>1</v>
      </c>
      <c r="C17" s="15" t="s">
        <v>4</v>
      </c>
      <c r="D17" s="15" t="s">
        <v>3</v>
      </c>
      <c r="E17" s="15" t="s">
        <v>2</v>
      </c>
      <c r="F17" s="15" t="s">
        <v>15</v>
      </c>
      <c r="G17" s="15" t="s">
        <v>9</v>
      </c>
      <c r="H17" s="15" t="s">
        <v>8</v>
      </c>
      <c r="I17" s="15" t="s">
        <v>6</v>
      </c>
      <c r="J17" s="16"/>
    </row>
    <row r="18" spans="1:13" ht="31.2" x14ac:dyDescent="0.6">
      <c r="A18" s="17" t="s">
        <v>10</v>
      </c>
      <c r="B18" s="18">
        <v>562512.64000000001</v>
      </c>
      <c r="C18" s="18">
        <v>281256.32000000001</v>
      </c>
      <c r="D18" s="19">
        <f>SUM(B18:C18)</f>
        <v>843768.96</v>
      </c>
      <c r="E18" s="18">
        <v>49082.85</v>
      </c>
      <c r="F18" s="18">
        <v>24541.43</v>
      </c>
      <c r="G18" s="19">
        <f>+E18+F18</f>
        <v>73624.28</v>
      </c>
      <c r="H18" s="18">
        <f>+D18+G18</f>
        <v>917393.24</v>
      </c>
      <c r="I18" s="18">
        <f>+H18*2</f>
        <v>1834786.48</v>
      </c>
      <c r="J18" s="21">
        <v>1829692.6</v>
      </c>
    </row>
    <row r="19" spans="1:13" ht="31.2" x14ac:dyDescent="0.6">
      <c r="A19" s="17" t="s">
        <v>13</v>
      </c>
      <c r="B19" s="18">
        <v>1125025.25</v>
      </c>
      <c r="C19" s="18">
        <v>562512.76</v>
      </c>
      <c r="D19" s="19">
        <f t="shared" ref="D19:D22" si="4">SUM(B19:C19)</f>
        <v>1687538.01</v>
      </c>
      <c r="E19" s="18">
        <v>98165.7</v>
      </c>
      <c r="F19" s="18">
        <v>49082.85</v>
      </c>
      <c r="G19" s="19">
        <f t="shared" ref="G19:G22" si="5">+E19+F19</f>
        <v>147248.54999999999</v>
      </c>
      <c r="H19" s="18">
        <f>+D19+G19</f>
        <v>1834786.56</v>
      </c>
      <c r="I19" s="18">
        <f>+H19*1</f>
        <v>1834786.56</v>
      </c>
      <c r="J19" s="21">
        <v>1824598.8</v>
      </c>
    </row>
    <row r="20" spans="1:13" ht="31.2" x14ac:dyDescent="0.6">
      <c r="A20" s="17" t="s">
        <v>11</v>
      </c>
      <c r="B20" s="20">
        <v>546128.78</v>
      </c>
      <c r="C20" s="18">
        <v>273064.39</v>
      </c>
      <c r="D20" s="19">
        <f t="shared" si="4"/>
        <v>819193.17</v>
      </c>
      <c r="E20" s="18">
        <v>47653.25</v>
      </c>
      <c r="F20" s="18">
        <v>23826.63</v>
      </c>
      <c r="G20" s="19">
        <f t="shared" si="5"/>
        <v>71479.88</v>
      </c>
      <c r="H20" s="18">
        <f t="shared" ref="H20:H22" si="6">+D20+G20</f>
        <v>890673.05</v>
      </c>
      <c r="I20" s="18">
        <f t="shared" ref="I20:I21" si="7">+H20*2</f>
        <v>1781346.1</v>
      </c>
      <c r="J20" s="21">
        <v>1777681.82</v>
      </c>
    </row>
    <row r="21" spans="1:13" ht="31.2" x14ac:dyDescent="0.6">
      <c r="A21" s="17" t="s">
        <v>12</v>
      </c>
      <c r="B21" s="18">
        <v>546128.78</v>
      </c>
      <c r="C21" s="18">
        <v>273064.39</v>
      </c>
      <c r="D21" s="19">
        <f t="shared" si="4"/>
        <v>819193.17</v>
      </c>
      <c r="E21" s="18">
        <v>47653.25</v>
      </c>
      <c r="F21" s="18">
        <v>23826.63</v>
      </c>
      <c r="G21" s="19">
        <f t="shared" si="5"/>
        <v>71479.88</v>
      </c>
      <c r="H21" s="18">
        <f t="shared" si="6"/>
        <v>890673.05</v>
      </c>
      <c r="I21" s="18">
        <f t="shared" si="7"/>
        <v>1781346.1</v>
      </c>
      <c r="J21" s="21">
        <v>1777681.82</v>
      </c>
    </row>
    <row r="22" spans="1:13" ht="31.2" x14ac:dyDescent="0.6">
      <c r="A22" s="17" t="s">
        <v>14</v>
      </c>
      <c r="B22" s="18">
        <v>1125091.96</v>
      </c>
      <c r="C22" s="18">
        <v>562545.98</v>
      </c>
      <c r="D22" s="19">
        <f t="shared" si="4"/>
        <v>1687637.94</v>
      </c>
      <c r="E22" s="18">
        <v>95306.5</v>
      </c>
      <c r="F22" s="18">
        <v>47653.25</v>
      </c>
      <c r="G22" s="19">
        <f t="shared" si="5"/>
        <v>142959.75</v>
      </c>
      <c r="H22" s="18">
        <f t="shared" si="6"/>
        <v>1830597.69</v>
      </c>
      <c r="I22" s="18">
        <f>+H22</f>
        <v>1830597.69</v>
      </c>
      <c r="J22" s="21">
        <v>1823269.13</v>
      </c>
    </row>
    <row r="23" spans="1:13" ht="31.2" x14ac:dyDescent="0.6">
      <c r="A23" s="17"/>
      <c r="B23" s="19">
        <f>SUM(B18:B22)</f>
        <v>3904887.41</v>
      </c>
      <c r="C23" s="19">
        <f>SUM(C18:C22)</f>
        <v>1952443.8400000003</v>
      </c>
      <c r="D23" s="19">
        <f>SUM(B23:C23)</f>
        <v>5857331.25</v>
      </c>
      <c r="E23" s="19">
        <f>SUM(E18:E22)</f>
        <v>337861.55</v>
      </c>
      <c r="F23" s="19">
        <f>SUM(F18:F22)</f>
        <v>168930.79</v>
      </c>
      <c r="G23" s="19">
        <f>SUM(G18:G22)</f>
        <v>506792.33999999997</v>
      </c>
      <c r="H23" s="18">
        <f>+D23+G23</f>
        <v>6364123.5899999999</v>
      </c>
      <c r="I23" s="19">
        <f>SUM(I18:I20)</f>
        <v>5450919.1400000006</v>
      </c>
      <c r="J23" s="16"/>
    </row>
    <row r="24" spans="1:13" x14ac:dyDescent="0.3">
      <c r="A24" s="2"/>
      <c r="B24" s="2"/>
      <c r="I24" s="1"/>
    </row>
    <row r="25" spans="1:13" x14ac:dyDescent="0.3">
      <c r="A25" s="2"/>
      <c r="B25" s="2"/>
      <c r="I25" s="1"/>
    </row>
    <row r="26" spans="1:13" ht="31.2" x14ac:dyDescent="0.6">
      <c r="A26" s="8" t="s">
        <v>0</v>
      </c>
      <c r="B26" s="8" t="s">
        <v>19</v>
      </c>
      <c r="C26" s="8" t="s">
        <v>20</v>
      </c>
      <c r="D26" s="8" t="s">
        <v>21</v>
      </c>
      <c r="E26" s="8" t="s">
        <v>22</v>
      </c>
      <c r="F26" s="8" t="s">
        <v>23</v>
      </c>
      <c r="G26" s="8" t="s">
        <v>24</v>
      </c>
      <c r="H26" s="8" t="s">
        <v>25</v>
      </c>
      <c r="I26" s="8" t="s">
        <v>26</v>
      </c>
      <c r="J26" s="9"/>
    </row>
    <row r="27" spans="1:13" ht="31.2" x14ac:dyDescent="0.6">
      <c r="A27" s="10" t="s">
        <v>10</v>
      </c>
      <c r="B27" s="11">
        <v>537653.55000000005</v>
      </c>
      <c r="C27" s="11">
        <v>21506.14</v>
      </c>
      <c r="D27" s="11">
        <v>46578</v>
      </c>
      <c r="E27" s="11">
        <f>+B27+C27+D27</f>
        <v>605737.69000000006</v>
      </c>
      <c r="F27" s="11">
        <v>20000</v>
      </c>
      <c r="G27" s="12">
        <v>800</v>
      </c>
      <c r="H27" s="11">
        <v>1732.64</v>
      </c>
      <c r="I27" s="11">
        <f>+F27+G27+H27</f>
        <v>22532.639999999999</v>
      </c>
      <c r="J27" s="13">
        <f>+E27+I27</f>
        <v>628270.33000000007</v>
      </c>
      <c r="K27" s="22">
        <f>+J27/25</f>
        <v>25130.813200000004</v>
      </c>
      <c r="L27" s="22">
        <f>+J27/30</f>
        <v>20942.344333333334</v>
      </c>
      <c r="M27" s="22">
        <f>+K27-L27</f>
        <v>4188.4688666666698</v>
      </c>
    </row>
    <row r="28" spans="1:13" ht="31.2" x14ac:dyDescent="0.6">
      <c r="A28" s="10" t="s">
        <v>13</v>
      </c>
      <c r="B28" s="11">
        <v>1075307.1000000001</v>
      </c>
      <c r="C28" s="11">
        <v>43012.28</v>
      </c>
      <c r="D28" s="11">
        <v>93156</v>
      </c>
      <c r="E28" s="11">
        <f t="shared" ref="E28:E33" si="8">+B28+C28+D28</f>
        <v>1211475.3800000001</v>
      </c>
      <c r="F28" s="11">
        <v>40000</v>
      </c>
      <c r="G28" s="12">
        <v>1600</v>
      </c>
      <c r="H28" s="11">
        <v>3465.28</v>
      </c>
      <c r="I28" s="11">
        <f t="shared" ref="I28:I34" si="9">+F28+G28+H28</f>
        <v>45065.279999999999</v>
      </c>
      <c r="J28" s="13">
        <f t="shared" ref="J28:J34" si="10">+E28+I28</f>
        <v>1256540.6600000001</v>
      </c>
      <c r="K28" s="22">
        <f t="shared" ref="K28:K34" si="11">+J28/25</f>
        <v>50261.626400000008</v>
      </c>
      <c r="L28" s="22">
        <f t="shared" ref="L28:L34" si="12">+J28/30</f>
        <v>41884.688666666669</v>
      </c>
      <c r="M28" s="22">
        <f t="shared" ref="M28:M34" si="13">+K28-L28</f>
        <v>8376.9377333333396</v>
      </c>
    </row>
    <row r="29" spans="1:13" ht="31.2" x14ac:dyDescent="0.6">
      <c r="A29" s="10" t="s">
        <v>12</v>
      </c>
      <c r="B29" s="11">
        <v>537653.55000000005</v>
      </c>
      <c r="C29" s="11"/>
      <c r="D29" s="11">
        <v>44786.54</v>
      </c>
      <c r="E29" s="11">
        <f t="shared" si="8"/>
        <v>582440.09000000008</v>
      </c>
      <c r="F29" s="11">
        <v>20000</v>
      </c>
      <c r="G29" s="12">
        <v>0</v>
      </c>
      <c r="H29" s="11">
        <v>1666</v>
      </c>
      <c r="I29" s="11">
        <f t="shared" si="9"/>
        <v>21666</v>
      </c>
      <c r="J29" s="13">
        <f t="shared" si="10"/>
        <v>604106.09000000008</v>
      </c>
      <c r="K29" s="22">
        <f t="shared" si="11"/>
        <v>24164.243600000002</v>
      </c>
      <c r="L29" s="22">
        <f t="shared" si="12"/>
        <v>20136.869666666669</v>
      </c>
      <c r="M29" s="22">
        <f t="shared" si="13"/>
        <v>4027.3739333333324</v>
      </c>
    </row>
    <row r="30" spans="1:13" ht="31.2" x14ac:dyDescent="0.6">
      <c r="A30" s="10" t="s">
        <v>14</v>
      </c>
      <c r="B30" s="11">
        <v>1107686.1000000001</v>
      </c>
      <c r="C30" s="11"/>
      <c r="D30" s="11">
        <v>92270.25</v>
      </c>
      <c r="E30" s="11">
        <f t="shared" si="8"/>
        <v>1199956.3500000001</v>
      </c>
      <c r="F30" s="11">
        <v>40000</v>
      </c>
      <c r="G30" s="12">
        <v>0</v>
      </c>
      <c r="H30" s="11">
        <v>3332</v>
      </c>
      <c r="I30" s="11">
        <f t="shared" si="9"/>
        <v>43332</v>
      </c>
      <c r="J30" s="13">
        <f t="shared" si="10"/>
        <v>1243288.3500000001</v>
      </c>
      <c r="K30" s="22">
        <f t="shared" si="11"/>
        <v>49731.534000000007</v>
      </c>
      <c r="L30" s="22">
        <f t="shared" si="12"/>
        <v>41442.945</v>
      </c>
      <c r="M30" s="22">
        <f t="shared" si="13"/>
        <v>8288.5890000000072</v>
      </c>
    </row>
    <row r="31" spans="1:13" ht="31.2" x14ac:dyDescent="0.6">
      <c r="A31" s="10" t="s">
        <v>16</v>
      </c>
      <c r="B31" s="11">
        <v>537653.55000000005</v>
      </c>
      <c r="C31" s="11"/>
      <c r="D31" s="11">
        <v>44786.54</v>
      </c>
      <c r="E31" s="11">
        <f t="shared" si="8"/>
        <v>582440.09000000008</v>
      </c>
      <c r="F31" s="11">
        <v>20000</v>
      </c>
      <c r="G31" s="12">
        <v>0</v>
      </c>
      <c r="H31" s="11">
        <v>1666</v>
      </c>
      <c r="I31" s="11">
        <f t="shared" si="9"/>
        <v>21666</v>
      </c>
      <c r="J31" s="13">
        <f t="shared" si="10"/>
        <v>604106.09000000008</v>
      </c>
      <c r="K31" s="22">
        <f t="shared" si="11"/>
        <v>24164.243600000002</v>
      </c>
      <c r="L31" s="22">
        <f t="shared" si="12"/>
        <v>20136.869666666669</v>
      </c>
      <c r="M31" s="22">
        <f t="shared" si="13"/>
        <v>4027.3739333333324</v>
      </c>
    </row>
    <row r="32" spans="1:13" ht="31.2" x14ac:dyDescent="0.6">
      <c r="A32" s="10" t="s">
        <v>17</v>
      </c>
      <c r="B32" s="11">
        <v>537653.55000000005</v>
      </c>
      <c r="C32" s="11"/>
      <c r="D32" s="11">
        <v>44786.54</v>
      </c>
      <c r="E32" s="11">
        <f t="shared" si="8"/>
        <v>582440.09000000008</v>
      </c>
      <c r="F32" s="11">
        <v>20000</v>
      </c>
      <c r="G32" s="12">
        <v>0</v>
      </c>
      <c r="H32" s="11">
        <v>1666</v>
      </c>
      <c r="I32" s="11">
        <f t="shared" si="9"/>
        <v>21666</v>
      </c>
      <c r="J32" s="13">
        <f t="shared" si="10"/>
        <v>604106.09000000008</v>
      </c>
      <c r="K32" s="22">
        <f t="shared" si="11"/>
        <v>24164.243600000002</v>
      </c>
      <c r="L32" s="22">
        <f t="shared" si="12"/>
        <v>20136.869666666669</v>
      </c>
      <c r="M32" s="22">
        <f t="shared" si="13"/>
        <v>4027.3739333333324</v>
      </c>
    </row>
    <row r="33" spans="1:13" ht="31.2" x14ac:dyDescent="0.6">
      <c r="A33" s="10" t="s">
        <v>18</v>
      </c>
      <c r="B33" s="11">
        <v>537653.55000000005</v>
      </c>
      <c r="C33" s="11"/>
      <c r="D33" s="11">
        <v>44786.54</v>
      </c>
      <c r="E33" s="11">
        <f t="shared" si="8"/>
        <v>582440.09000000008</v>
      </c>
      <c r="F33" s="11">
        <v>20000</v>
      </c>
      <c r="G33" s="12">
        <v>0</v>
      </c>
      <c r="H33" s="11">
        <v>1666</v>
      </c>
      <c r="I33" s="11">
        <f t="shared" si="9"/>
        <v>21666</v>
      </c>
      <c r="J33" s="13">
        <f t="shared" si="10"/>
        <v>604106.09000000008</v>
      </c>
      <c r="K33" s="22">
        <f t="shared" si="11"/>
        <v>24164.243600000002</v>
      </c>
      <c r="L33" s="22">
        <f t="shared" si="12"/>
        <v>20136.869666666669</v>
      </c>
      <c r="M33" s="22">
        <f t="shared" si="13"/>
        <v>4027.3739333333324</v>
      </c>
    </row>
    <row r="34" spans="1:13" ht="31.2" x14ac:dyDescent="0.6">
      <c r="A34" s="10" t="s">
        <v>27</v>
      </c>
      <c r="B34" s="11">
        <v>537653.55000000005</v>
      </c>
      <c r="C34" s="11"/>
      <c r="D34" s="11">
        <v>44786.54</v>
      </c>
      <c r="E34" s="11">
        <f>+B34+C34+D34</f>
        <v>582440.09000000008</v>
      </c>
      <c r="F34" s="11">
        <v>20000</v>
      </c>
      <c r="G34" s="12">
        <v>0</v>
      </c>
      <c r="H34" s="11">
        <v>1666</v>
      </c>
      <c r="I34" s="11">
        <f t="shared" si="9"/>
        <v>21666</v>
      </c>
      <c r="J34" s="13">
        <f t="shared" si="10"/>
        <v>604106.09000000008</v>
      </c>
      <c r="K34" s="22">
        <f t="shared" si="11"/>
        <v>24164.243600000002</v>
      </c>
      <c r="L34" s="22">
        <f t="shared" si="12"/>
        <v>20136.869666666669</v>
      </c>
      <c r="M34" s="22">
        <f t="shared" si="13"/>
        <v>4027.3739333333324</v>
      </c>
    </row>
    <row r="35" spans="1:13" ht="31.2" x14ac:dyDescent="0.6">
      <c r="A35" s="10"/>
      <c r="B35" s="12">
        <f>SUM(B27:B34)</f>
        <v>5408914.5</v>
      </c>
      <c r="C35" s="12">
        <f t="shared" ref="C35:F35" si="14">SUM(C27:C34)</f>
        <v>64518.42</v>
      </c>
      <c r="D35" s="12">
        <f t="shared" si="14"/>
        <v>455936.94999999995</v>
      </c>
      <c r="E35" s="12">
        <f t="shared" si="14"/>
        <v>5929369.8700000001</v>
      </c>
      <c r="F35" s="12">
        <f t="shared" si="14"/>
        <v>200000</v>
      </c>
      <c r="G35" s="12">
        <f>SUM(G27:G34)</f>
        <v>2400</v>
      </c>
      <c r="H35" s="12">
        <f>SUM(H27:H34)</f>
        <v>16859.919999999998</v>
      </c>
      <c r="I35" s="12">
        <f>SUM(I27:I34)</f>
        <v>219259.91999999998</v>
      </c>
      <c r="J35" s="13">
        <f>+E35+I35</f>
        <v>6148629.79</v>
      </c>
    </row>
    <row r="36" spans="1:13" x14ac:dyDescent="0.3">
      <c r="H36" s="1"/>
      <c r="I36" s="1"/>
      <c r="J36" s="1"/>
    </row>
    <row r="37" spans="1:13" x14ac:dyDescent="0.3">
      <c r="H37" s="1"/>
      <c r="I37" s="1"/>
      <c r="J37" s="1"/>
    </row>
    <row r="38" spans="1:13" x14ac:dyDescent="0.3">
      <c r="H38" s="1"/>
      <c r="I38" s="1"/>
      <c r="J38" s="1"/>
    </row>
    <row r="39" spans="1:13" x14ac:dyDescent="0.3">
      <c r="B39" s="3"/>
      <c r="H39" s="1"/>
      <c r="I39" s="1"/>
      <c r="J39" s="1"/>
    </row>
    <row r="40" spans="1:13" x14ac:dyDescent="0.3">
      <c r="B40" s="4"/>
      <c r="H40" s="1"/>
      <c r="I40" s="1"/>
      <c r="J40" s="1"/>
    </row>
    <row r="41" spans="1:13" x14ac:dyDescent="0.3">
      <c r="B41" s="2"/>
      <c r="H41" s="1"/>
      <c r="I41" s="1"/>
      <c r="J41" s="1"/>
    </row>
    <row r="42" spans="1:13" x14ac:dyDescent="0.3">
      <c r="B42" s="2"/>
    </row>
    <row r="43" spans="1:13" x14ac:dyDescent="0.3">
      <c r="B43" s="2"/>
    </row>
    <row r="44" spans="1:13" x14ac:dyDescent="0.3">
      <c r="B44" s="2"/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2025-10-04T23:39:11Z</dcterms:modified>
</cp:coreProperties>
</file>