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1_DEBARRENECHEA\"/>
    </mc:Choice>
  </mc:AlternateContent>
  <xr:revisionPtr revIDLastSave="0" documentId="13_ncr:1_{2CAF9C2B-8FBE-4459-923C-2E5560329F3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1" l="1"/>
  <c r="G21" i="1"/>
  <c r="E23" i="1"/>
  <c r="E21" i="1"/>
  <c r="M34" i="1"/>
  <c r="J23" i="1"/>
  <c r="J21" i="1"/>
  <c r="O26" i="1"/>
  <c r="N35" i="1"/>
  <c r="N34" i="1"/>
  <c r="N33" i="1"/>
  <c r="N30" i="1"/>
  <c r="N29" i="1"/>
  <c r="N28" i="1"/>
  <c r="N27" i="1"/>
  <c r="N26" i="1"/>
  <c r="M35" i="1"/>
  <c r="O35" i="1" s="1"/>
  <c r="M33" i="1"/>
  <c r="M30" i="1"/>
  <c r="M29" i="1"/>
  <c r="M28" i="1"/>
  <c r="O28" i="1" s="1"/>
  <c r="M27" i="1"/>
  <c r="M26" i="1"/>
  <c r="O32" i="1"/>
  <c r="O31" i="1"/>
  <c r="H27" i="1"/>
  <c r="H28" i="1"/>
  <c r="H29" i="1"/>
  <c r="H30" i="1"/>
  <c r="H31" i="1"/>
  <c r="H32" i="1"/>
  <c r="H33" i="1"/>
  <c r="H34" i="1"/>
  <c r="H35" i="1"/>
  <c r="H26" i="1"/>
  <c r="G35" i="1"/>
  <c r="G34" i="1"/>
  <c r="G33" i="1"/>
  <c r="G30" i="1"/>
  <c r="G29" i="1"/>
  <c r="G28" i="1"/>
  <c r="G27" i="1"/>
  <c r="G26" i="1"/>
  <c r="F35" i="1"/>
  <c r="F34" i="1"/>
  <c r="F33" i="1"/>
  <c r="F30" i="1"/>
  <c r="F29" i="1"/>
  <c r="F28" i="1"/>
  <c r="F27" i="1"/>
  <c r="F26" i="1"/>
  <c r="C23" i="1"/>
  <c r="C21" i="1"/>
  <c r="G16" i="1"/>
  <c r="I16" i="1"/>
  <c r="F16" i="1"/>
  <c r="D16" i="1"/>
  <c r="C16" i="1"/>
  <c r="E15" i="1"/>
  <c r="J14" i="1"/>
  <c r="E14" i="1"/>
  <c r="M14" i="1" s="1"/>
  <c r="N14" i="1" s="1"/>
  <c r="J13" i="1"/>
  <c r="E13" i="1"/>
  <c r="M13" i="1" s="1"/>
  <c r="J6" i="1"/>
  <c r="J7" i="1"/>
  <c r="E7" i="1"/>
  <c r="E8" i="1"/>
  <c r="E6" i="1"/>
  <c r="M6" i="1" s="1"/>
  <c r="I9" i="1"/>
  <c r="D9" i="1"/>
  <c r="C9" i="1"/>
  <c r="E9" i="1" s="1"/>
  <c r="F9" i="1"/>
  <c r="O34" i="1" l="1"/>
  <c r="O33" i="1"/>
  <c r="O30" i="1"/>
  <c r="O29" i="1"/>
  <c r="O27" i="1"/>
  <c r="E16" i="1"/>
  <c r="J16" i="1"/>
  <c r="M16" i="1"/>
  <c r="N13" i="1"/>
  <c r="N16" i="1" s="1"/>
  <c r="K13" i="1"/>
  <c r="K14" i="1"/>
  <c r="L14" i="1" s="1"/>
  <c r="J9" i="1"/>
  <c r="K7" i="1"/>
  <c r="L7" i="1" s="1"/>
  <c r="M7" i="1"/>
  <c r="N7" i="1" s="1"/>
  <c r="N6" i="1"/>
  <c r="K6" i="1"/>
  <c r="K16" i="1" l="1"/>
  <c r="L13" i="1"/>
  <c r="L16" i="1" s="1"/>
  <c r="M9" i="1"/>
  <c r="N9" i="1"/>
  <c r="K9" i="1"/>
  <c r="L6" i="1"/>
  <c r="L9" i="1" s="1"/>
  <c r="K4" i="1"/>
</calcChain>
</file>

<file path=xl/sharedStrings.xml><?xml version="1.0" encoding="utf-8"?>
<sst xmlns="http://schemas.openxmlformats.org/spreadsheetml/2006/main" count="63" uniqueCount="33">
  <si>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</si>
  <si>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</si>
  <si>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</si>
  <si>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</si>
  <si>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</si>
  <si>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</si>
  <si>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</si>
  <si>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</si>
  <si>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</si>
  <si>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</si>
  <si>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</si>
  <si>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</si>
  <si>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</si>
  <si>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</si>
  <si>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JUNIO Y SAC 2025</t>
  </si>
  <si>
    <t>SAC</t>
  </si>
  <si>
    <t>Base diferencial LRT</t>
  </si>
  <si>
    <t>Remuneración Bruta</t>
  </si>
  <si>
    <t>Bases Imponibles</t>
  </si>
  <si>
    <t>1.Aportes Previsionales</t>
  </si>
  <si>
    <t>2.Conttribuciones previsionales en INSSyP</t>
  </si>
  <si>
    <t>3.Contribuciones FNE, asignaciones familiares y RENATRE</t>
  </si>
  <si>
    <t>4.Aportes obra social y FSR</t>
  </si>
  <si>
    <t>5.Aportes INSSJyP</t>
  </si>
  <si>
    <t>6.Aportes diferenciales</t>
  </si>
  <si>
    <t>7.Aportes personal regimienes especiales</t>
  </si>
  <si>
    <t>8.Contribuciones obra social y FSR</t>
  </si>
  <si>
    <t>9.Ley de riesgos del trabajo</t>
  </si>
  <si>
    <t>10.Contribuciones Previsionales y PAMI - Ley 27.430</t>
  </si>
  <si>
    <t>11.Importe a detraer</t>
  </si>
  <si>
    <t>junio</t>
  </si>
  <si>
    <t>sac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</si>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</sst>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4" xfId="0" applyNumberFormat="1" applyBorder="1"/>
    <xf numFmtId="4" fontId="0" fillId="0" borderId="5" xfId="0" applyNumberFormat="1" applyBorder="1"/>
    <xf numFmtId="0" fontId="0" fillId="0" borderId="6" xfId="0" applyBorder="1"/>
    <xf numFmtId="164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4" fontId="0" fillId="0" borderId="7" xfId="0" applyNumberFormat="1" applyBorder="1"/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4" fontId="0" fillId="0" borderId="8" xfId="0" applyNumberFormat="1" applyBorder="1"/>
    <xf numFmtId="0" fontId="0" fillId="2" borderId="0" xfId="0" applyFill="1" applyBorder="1" applyAlignment="1">
      <alignment horizontal="left"/>
    </xf>
    <xf numFmtId="4" fontId="0" fillId="2" borderId="8" xfId="0" applyNumberFormat="1" applyFill="1" applyBorder="1"/>
    <xf numFmtId="0" fontId="0" fillId="0" borderId="9" xfId="0" applyBorder="1"/>
    <xf numFmtId="0" fontId="0" fillId="0" borderId="10" xfId="0" applyBorder="1" applyAlignment="1">
      <alignment horizontal="left"/>
    </xf>
    <xf numFmtId="4" fontId="0" fillId="0" borderId="11" xfId="0" applyNumberFormat="1" applyBorder="1"/>
    <xf numFmtId="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" fontId="0" fillId="0" borderId="16" xfId="0" applyNumberFormat="1" applyBorder="1"/>
    <xf numFmtId="43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A4" zoomScale="69" zoomScaleNormal="69" workbookViewId="0">
      <selection activeCell="Q11" sqref="Q11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  <col min="15" max="15" width="14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14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6">
        <f>+K6+20000</f>
        <v>649565.04999999993</v>
      </c>
    </row>
    <row r="5" spans="1:16" ht="31.5" x14ac:dyDescent="0.5">
      <c r="A5" s="1"/>
      <c r="B5" s="7" t="s">
        <v>1</v>
      </c>
      <c r="C5" s="7" t="s">
        <v>8</v>
      </c>
      <c r="D5" s="7"/>
      <c r="E5" s="7" t="s">
        <v>10</v>
      </c>
      <c r="F5" s="7" t="s">
        <v>9</v>
      </c>
      <c r="G5" s="7"/>
      <c r="H5" s="7"/>
      <c r="I5" s="7" t="s">
        <v>13</v>
      </c>
      <c r="J5" s="8" t="s">
        <v>11</v>
      </c>
      <c r="K5" s="7" t="s">
        <v>2</v>
      </c>
      <c r="L5" s="7" t="s">
        <v>3</v>
      </c>
      <c r="M5" s="7" t="s">
        <v>12</v>
      </c>
    </row>
    <row r="6" spans="1:16" ht="31.5" x14ac:dyDescent="0.5">
      <c r="A6" s="1"/>
      <c r="B6" s="9" t="s">
        <v>7</v>
      </c>
      <c r="C6" s="10">
        <v>579051.19999999995</v>
      </c>
      <c r="D6" s="10"/>
      <c r="E6" s="10">
        <f>+C6+D6</f>
        <v>579051.19999999995</v>
      </c>
      <c r="F6" s="10">
        <v>50513.85</v>
      </c>
      <c r="G6" s="10">
        <v>0</v>
      </c>
      <c r="H6" s="10">
        <v>0</v>
      </c>
      <c r="I6" s="10">
        <v>0</v>
      </c>
      <c r="J6" s="10">
        <f>+F6+G6+H6+I6</f>
        <v>50513.85</v>
      </c>
      <c r="K6" s="10">
        <f>+E6+J6</f>
        <v>629565.04999999993</v>
      </c>
      <c r="L6" s="10">
        <f>+K6*2</f>
        <v>1259130.0999999999</v>
      </c>
      <c r="M6" s="10">
        <f>+E6+F6+G6+H6</f>
        <v>629565.04999999993</v>
      </c>
      <c r="N6" s="4">
        <f>+M6*2</f>
        <v>1259130.0999999999</v>
      </c>
      <c r="O6" s="4"/>
      <c r="P6" s="4"/>
    </row>
    <row r="7" spans="1:16" ht="31.5" x14ac:dyDescent="0.5">
      <c r="A7" s="1"/>
      <c r="B7" s="9" t="s">
        <v>6</v>
      </c>
      <c r="C7" s="10">
        <v>650523.06999999995</v>
      </c>
      <c r="D7" s="10"/>
      <c r="E7" s="10">
        <f>+C7+D7</f>
        <v>650523.06999999995</v>
      </c>
      <c r="F7" s="10">
        <v>51085.7</v>
      </c>
      <c r="G7" s="10">
        <v>0</v>
      </c>
      <c r="H7" s="10">
        <v>0</v>
      </c>
      <c r="I7" s="10">
        <v>0</v>
      </c>
      <c r="J7" s="10">
        <f>+F7+G7+H7+I7</f>
        <v>51085.7</v>
      </c>
      <c r="K7" s="10">
        <f>+E7+J7</f>
        <v>701608.7699999999</v>
      </c>
      <c r="L7" s="10">
        <f>+K7*2</f>
        <v>1403217.5399999998</v>
      </c>
      <c r="M7" s="10">
        <f>+E7+F7+G7+H7</f>
        <v>701608.7699999999</v>
      </c>
      <c r="N7" s="4">
        <f>+M7*2</f>
        <v>1403217.5399999998</v>
      </c>
      <c r="O7" s="4"/>
      <c r="P7" s="4"/>
    </row>
    <row r="8" spans="1:16" ht="31.5" x14ac:dyDescent="0.5">
      <c r="A8" s="1"/>
      <c r="B8" s="9" t="s">
        <v>4</v>
      </c>
      <c r="C8" s="10"/>
      <c r="D8" s="10"/>
      <c r="E8" s="10">
        <f>+C8+D8</f>
        <v>0</v>
      </c>
      <c r="F8" s="10"/>
      <c r="G8" s="10"/>
      <c r="H8" s="10"/>
      <c r="I8" s="10"/>
      <c r="J8" s="10"/>
      <c r="K8" s="10"/>
      <c r="L8" s="10"/>
      <c r="M8" s="10"/>
    </row>
    <row r="9" spans="1:16" ht="31.5" x14ac:dyDescent="0.5">
      <c r="A9" s="1"/>
      <c r="B9" s="11"/>
      <c r="C9" s="12">
        <f>SUM(C6:C8)</f>
        <v>1229574.27</v>
      </c>
      <c r="D9" s="12">
        <f>SUM(D6:D8)</f>
        <v>0</v>
      </c>
      <c r="E9" s="10">
        <f>+C9+D9</f>
        <v>1229574.27</v>
      </c>
      <c r="F9" s="12">
        <f t="shared" ref="F9:K9" si="0">SUM(F6:F8)</f>
        <v>101599.54999999999</v>
      </c>
      <c r="G9" s="12"/>
      <c r="H9" s="12"/>
      <c r="I9" s="12">
        <f>SUM(I6:I8)</f>
        <v>0</v>
      </c>
      <c r="J9" s="12">
        <f>SUM(J6:J8)</f>
        <v>101599.54999999999</v>
      </c>
      <c r="K9" s="12">
        <f t="shared" si="0"/>
        <v>1331173.8199999998</v>
      </c>
      <c r="L9" s="12">
        <f>SUM(L6:L8)</f>
        <v>2662347.6399999997</v>
      </c>
      <c r="M9" s="12">
        <f>SUM(M6:M8)</f>
        <v>1331173.8199999998</v>
      </c>
      <c r="N9" s="12">
        <f>SUM(N6:N8)</f>
        <v>2662347.6399999997</v>
      </c>
    </row>
    <row r="11" spans="1:16" x14ac:dyDescent="0.25">
      <c r="G11" s="5"/>
      <c r="H11" s="5"/>
      <c r="I11" s="5"/>
      <c r="J11" s="5"/>
      <c r="K11" s="5"/>
      <c r="L11" s="5"/>
      <c r="M11" s="5"/>
      <c r="N11" s="5"/>
    </row>
    <row r="12" spans="1:16" ht="31.5" x14ac:dyDescent="0.5">
      <c r="B12" s="7" t="s">
        <v>1</v>
      </c>
      <c r="C12" s="7" t="s">
        <v>8</v>
      </c>
      <c r="D12" s="7" t="s">
        <v>15</v>
      </c>
      <c r="E12" s="7" t="s">
        <v>10</v>
      </c>
      <c r="F12" s="7" t="s">
        <v>9</v>
      </c>
      <c r="G12" s="7"/>
      <c r="H12" s="7"/>
      <c r="I12" s="7" t="s">
        <v>13</v>
      </c>
      <c r="J12" s="8" t="s">
        <v>11</v>
      </c>
      <c r="K12" s="7" t="s">
        <v>2</v>
      </c>
      <c r="L12" s="7" t="s">
        <v>3</v>
      </c>
      <c r="M12" s="7" t="s">
        <v>12</v>
      </c>
    </row>
    <row r="13" spans="1:16" ht="31.5" x14ac:dyDescent="0.5">
      <c r="B13" s="9" t="s">
        <v>7</v>
      </c>
      <c r="C13" s="10">
        <v>0</v>
      </c>
      <c r="D13" s="10">
        <v>289525.59999999998</v>
      </c>
      <c r="E13" s="10">
        <f>+C13+D13</f>
        <v>289525.59999999998</v>
      </c>
      <c r="F13" s="10">
        <v>0</v>
      </c>
      <c r="G13" s="10">
        <v>25256.93</v>
      </c>
      <c r="H13" s="10">
        <v>0</v>
      </c>
      <c r="I13" s="10">
        <v>0</v>
      </c>
      <c r="J13" s="10">
        <f>+F13+G13+H13+I13</f>
        <v>25256.93</v>
      </c>
      <c r="K13" s="10">
        <f>+E13+J13</f>
        <v>314782.52999999997</v>
      </c>
      <c r="L13" s="10">
        <f>+K13*2</f>
        <v>629565.05999999994</v>
      </c>
      <c r="M13" s="10">
        <f>+E13+F13+G13+H13</f>
        <v>314782.52999999997</v>
      </c>
      <c r="N13" s="4">
        <f>+M13*2</f>
        <v>629565.05999999994</v>
      </c>
    </row>
    <row r="14" spans="1:16" ht="31.5" x14ac:dyDescent="0.5">
      <c r="B14" s="9" t="s">
        <v>6</v>
      </c>
      <c r="C14" s="10">
        <v>0</v>
      </c>
      <c r="D14" s="10">
        <v>325261.53999999998</v>
      </c>
      <c r="E14" s="10">
        <f>+C14+D14</f>
        <v>325261.53999999998</v>
      </c>
      <c r="F14" s="10">
        <v>0</v>
      </c>
      <c r="G14" s="10">
        <v>25542.85</v>
      </c>
      <c r="H14" s="10">
        <v>0</v>
      </c>
      <c r="I14" s="10">
        <v>0</v>
      </c>
      <c r="J14" s="10">
        <f>+F14+G14+H14+I14</f>
        <v>25542.85</v>
      </c>
      <c r="K14" s="10">
        <f>+E14+J14</f>
        <v>350804.38999999996</v>
      </c>
      <c r="L14" s="10">
        <f>+K14*2</f>
        <v>701608.77999999991</v>
      </c>
      <c r="M14" s="10">
        <f>+E14+F14+G14+H14</f>
        <v>350804.38999999996</v>
      </c>
      <c r="N14" s="4">
        <f>+M14*2</f>
        <v>701608.77999999991</v>
      </c>
    </row>
    <row r="15" spans="1:16" ht="31.5" x14ac:dyDescent="0.5">
      <c r="B15" s="9" t="s">
        <v>4</v>
      </c>
      <c r="C15" s="10"/>
      <c r="D15" s="10"/>
      <c r="E15" s="10">
        <f>+C15+D15</f>
        <v>0</v>
      </c>
      <c r="F15" s="10"/>
      <c r="G15" s="10"/>
      <c r="H15" s="10"/>
      <c r="I15" s="10"/>
      <c r="J15" s="10"/>
      <c r="K15" s="10"/>
      <c r="L15" s="10"/>
      <c r="M15" s="10"/>
    </row>
    <row r="16" spans="1:16" ht="31.5" x14ac:dyDescent="0.5">
      <c r="B16" s="11"/>
      <c r="C16" s="12">
        <f>SUM(C13:C15)</f>
        <v>0</v>
      </c>
      <c r="D16" s="12">
        <f>SUM(D13:D15)</f>
        <v>614787.1399999999</v>
      </c>
      <c r="E16" s="10">
        <f>+C16+D16</f>
        <v>614787.1399999999</v>
      </c>
      <c r="F16" s="12">
        <f t="shared" ref="F16:G16" si="1">SUM(F13:F15)</f>
        <v>0</v>
      </c>
      <c r="G16" s="12">
        <f t="shared" si="1"/>
        <v>50799.78</v>
      </c>
      <c r="H16" s="12"/>
      <c r="I16" s="12">
        <f>SUM(I13:I15)</f>
        <v>0</v>
      </c>
      <c r="J16" s="12">
        <f>SUM(J13:J15)</f>
        <v>50799.78</v>
      </c>
      <c r="K16" s="12">
        <f t="shared" ref="K16" si="2">SUM(K13:K15)</f>
        <v>665586.91999999993</v>
      </c>
      <c r="L16" s="12">
        <f>SUM(L13:L15)</f>
        <v>1331173.8399999999</v>
      </c>
      <c r="M16" s="12">
        <f>SUM(M13:M15)</f>
        <v>665586.91999999993</v>
      </c>
      <c r="N16" s="12">
        <f>SUM(N13:N15)</f>
        <v>1331173.8399999999</v>
      </c>
    </row>
    <row r="17" spans="2:15" x14ac:dyDescent="0.25">
      <c r="G17" s="5"/>
      <c r="H17" s="5"/>
      <c r="I17" s="5"/>
      <c r="J17" s="5"/>
      <c r="K17" s="5"/>
      <c r="L17" s="5"/>
      <c r="M17" s="5"/>
      <c r="N17" s="5"/>
    </row>
    <row r="18" spans="2:15" x14ac:dyDescent="0.25">
      <c r="C18" s="5"/>
      <c r="G18" s="5"/>
      <c r="H18" s="5"/>
      <c r="I18" s="5"/>
      <c r="J18" s="5"/>
      <c r="K18" s="5"/>
      <c r="L18" s="5"/>
      <c r="M18" s="5"/>
      <c r="N18" s="5"/>
    </row>
    <row r="19" spans="2:15" ht="15.75" thickBot="1" x14ac:dyDescent="0.3">
      <c r="C19" s="5"/>
      <c r="G19" s="5"/>
      <c r="H19" s="5"/>
      <c r="I19" s="5"/>
      <c r="J19" s="5"/>
      <c r="K19" s="5"/>
      <c r="L19" s="5"/>
      <c r="M19" s="5"/>
      <c r="N19" s="5"/>
    </row>
    <row r="20" spans="2:15" ht="15.75" thickBot="1" x14ac:dyDescent="0.3">
      <c r="B20" s="35" t="s">
        <v>7</v>
      </c>
      <c r="C20" s="36"/>
      <c r="D20" s="36"/>
      <c r="E20" s="36"/>
      <c r="F20" s="36"/>
      <c r="G20" s="36"/>
      <c r="H20" s="37"/>
      <c r="I20" s="35" t="s">
        <v>6</v>
      </c>
      <c r="J20" s="36"/>
      <c r="K20" s="36"/>
      <c r="L20" s="36"/>
      <c r="M20" s="36"/>
      <c r="N20" s="36"/>
      <c r="O20" s="37"/>
    </row>
    <row r="21" spans="2:15" x14ac:dyDescent="0.25">
      <c r="B21" s="20" t="s">
        <v>16</v>
      </c>
      <c r="C21" s="38">
        <f>+J6</f>
        <v>50513.85</v>
      </c>
      <c r="D21" s="22"/>
      <c r="E21" s="38">
        <f>+G13</f>
        <v>25256.93</v>
      </c>
      <c r="F21" s="22"/>
      <c r="G21" s="23">
        <f>+C21+E21</f>
        <v>75770.78</v>
      </c>
      <c r="H21" s="24"/>
      <c r="I21" s="15" t="s">
        <v>16</v>
      </c>
      <c r="J21" s="16">
        <f>+F7</f>
        <v>51085.7</v>
      </c>
      <c r="K21" s="17"/>
      <c r="L21" s="39">
        <v>25542.85</v>
      </c>
      <c r="M21" s="17"/>
      <c r="N21" s="18">
        <f>+J21+L21</f>
        <v>76628.549999999988</v>
      </c>
      <c r="O21" s="19"/>
    </row>
    <row r="22" spans="2:15" x14ac:dyDescent="0.25">
      <c r="B22" s="20"/>
      <c r="C22" s="21"/>
      <c r="D22" s="22"/>
      <c r="E22" s="22"/>
      <c r="F22" s="22"/>
      <c r="G22" s="23"/>
      <c r="H22" s="24"/>
      <c r="I22" s="20"/>
      <c r="J22" s="21"/>
      <c r="K22" s="22"/>
      <c r="L22" s="22"/>
      <c r="M22" s="22"/>
      <c r="N22" s="23"/>
      <c r="O22" s="24"/>
    </row>
    <row r="23" spans="2:15" x14ac:dyDescent="0.25">
      <c r="B23" s="20" t="s">
        <v>17</v>
      </c>
      <c r="C23" s="13">
        <f>+K6</f>
        <v>629565.04999999993</v>
      </c>
      <c r="D23" s="22"/>
      <c r="E23" s="13">
        <f>+K13</f>
        <v>314782.52999999997</v>
      </c>
      <c r="F23" s="22"/>
      <c r="G23" s="23"/>
      <c r="H23" s="24"/>
      <c r="I23" s="20" t="s">
        <v>17</v>
      </c>
      <c r="J23" s="13">
        <f>+K7</f>
        <v>701608.7699999999</v>
      </c>
      <c r="K23" s="22"/>
      <c r="L23" s="22"/>
      <c r="M23" s="22"/>
      <c r="N23" s="23"/>
      <c r="O23" s="24"/>
    </row>
    <row r="24" spans="2:15" x14ac:dyDescent="0.25">
      <c r="B24" s="20"/>
      <c r="C24" s="22"/>
      <c r="D24" s="22"/>
      <c r="E24" s="22"/>
      <c r="F24" s="22"/>
      <c r="G24" s="23"/>
      <c r="H24" s="24"/>
      <c r="I24" s="20"/>
      <c r="J24" s="22"/>
      <c r="K24" s="22"/>
      <c r="L24" s="22"/>
      <c r="M24" s="22"/>
      <c r="N24" s="23"/>
      <c r="O24" s="24"/>
    </row>
    <row r="25" spans="2:15" x14ac:dyDescent="0.25">
      <c r="B25" s="20" t="s">
        <v>18</v>
      </c>
      <c r="C25" s="22"/>
      <c r="D25" s="22"/>
      <c r="E25" s="22"/>
      <c r="F25" s="25" t="s">
        <v>30</v>
      </c>
      <c r="G25" s="26" t="s">
        <v>31</v>
      </c>
      <c r="H25" s="24"/>
      <c r="I25" s="20" t="s">
        <v>18</v>
      </c>
      <c r="J25" s="22"/>
      <c r="K25" s="22"/>
      <c r="L25" s="22"/>
      <c r="M25" s="25" t="s">
        <v>30</v>
      </c>
      <c r="N25" s="26" t="s">
        <v>31</v>
      </c>
      <c r="O25" s="24"/>
    </row>
    <row r="26" spans="2:15" x14ac:dyDescent="0.25">
      <c r="B26" s="20"/>
      <c r="C26" s="27" t="s">
        <v>19</v>
      </c>
      <c r="D26" s="27"/>
      <c r="E26" s="27"/>
      <c r="F26" s="13">
        <f>+C6</f>
        <v>579051.19999999995</v>
      </c>
      <c r="G26" s="13">
        <f>+D13</f>
        <v>289525.59999999998</v>
      </c>
      <c r="H26" s="28">
        <f>+F26+G26</f>
        <v>868576.79999999993</v>
      </c>
      <c r="I26" s="20"/>
      <c r="J26" s="27" t="s">
        <v>19</v>
      </c>
      <c r="K26" s="27"/>
      <c r="L26" s="27"/>
      <c r="M26" s="13">
        <f>+C7</f>
        <v>650523.06999999995</v>
      </c>
      <c r="N26" s="13">
        <f>+D14</f>
        <v>325261.53999999998</v>
      </c>
      <c r="O26" s="28">
        <f>+M26+N26</f>
        <v>975784.60999999987</v>
      </c>
    </row>
    <row r="27" spans="2:15" x14ac:dyDescent="0.25">
      <c r="B27" s="20"/>
      <c r="C27" s="27" t="s">
        <v>20</v>
      </c>
      <c r="D27" s="27"/>
      <c r="E27" s="27"/>
      <c r="F27" s="13">
        <f>+C6</f>
        <v>579051.19999999995</v>
      </c>
      <c r="G27" s="13">
        <f>+D13</f>
        <v>289525.59999999998</v>
      </c>
      <c r="H27" s="28">
        <f t="shared" ref="H27:H35" si="3">+F27+G27</f>
        <v>868576.79999999993</v>
      </c>
      <c r="I27" s="20"/>
      <c r="J27" s="27" t="s">
        <v>20</v>
      </c>
      <c r="K27" s="27"/>
      <c r="L27" s="27"/>
      <c r="M27" s="13">
        <f>+C7</f>
        <v>650523.06999999995</v>
      </c>
      <c r="N27" s="13">
        <f>+D14</f>
        <v>325261.53999999998</v>
      </c>
      <c r="O27" s="28">
        <f t="shared" ref="O27:O35" si="4">+M27+N27</f>
        <v>975784.60999999987</v>
      </c>
    </row>
    <row r="28" spans="2:15" x14ac:dyDescent="0.25">
      <c r="B28" s="20"/>
      <c r="C28" s="27" t="s">
        <v>21</v>
      </c>
      <c r="D28" s="27"/>
      <c r="E28" s="27"/>
      <c r="F28" s="13">
        <f>+C6</f>
        <v>579051.19999999995</v>
      </c>
      <c r="G28" s="13">
        <f>+D13</f>
        <v>289525.59999999998</v>
      </c>
      <c r="H28" s="28">
        <f t="shared" si="3"/>
        <v>868576.79999999993</v>
      </c>
      <c r="I28" s="20"/>
      <c r="J28" s="27" t="s">
        <v>21</v>
      </c>
      <c r="K28" s="27"/>
      <c r="L28" s="27"/>
      <c r="M28" s="13">
        <f>+C7</f>
        <v>650523.06999999995</v>
      </c>
      <c r="N28" s="13">
        <f>+D14</f>
        <v>325261.53999999998</v>
      </c>
      <c r="O28" s="28">
        <f t="shared" si="4"/>
        <v>975784.60999999987</v>
      </c>
    </row>
    <row r="29" spans="2:15" x14ac:dyDescent="0.25">
      <c r="B29" s="20"/>
      <c r="C29" s="27" t="s">
        <v>22</v>
      </c>
      <c r="D29" s="27"/>
      <c r="E29" s="27"/>
      <c r="F29" s="13">
        <f>+L6</f>
        <v>1259130.0999999999</v>
      </c>
      <c r="G29" s="13">
        <f>+L13</f>
        <v>629565.05999999994</v>
      </c>
      <c r="H29" s="28">
        <f t="shared" si="3"/>
        <v>1888695.1599999997</v>
      </c>
      <c r="I29" s="20"/>
      <c r="J29" s="27" t="s">
        <v>22</v>
      </c>
      <c r="K29" s="27"/>
      <c r="L29" s="27"/>
      <c r="M29" s="13">
        <f>+L7</f>
        <v>1403217.5399999998</v>
      </c>
      <c r="N29" s="13">
        <f>+L14</f>
        <v>701608.77999999991</v>
      </c>
      <c r="O29" s="28">
        <f t="shared" si="4"/>
        <v>2104826.3199999998</v>
      </c>
    </row>
    <row r="30" spans="2:15" x14ac:dyDescent="0.25">
      <c r="B30" s="20"/>
      <c r="C30" s="27" t="s">
        <v>23</v>
      </c>
      <c r="D30" s="27"/>
      <c r="E30" s="27"/>
      <c r="F30" s="13">
        <f>+C6</f>
        <v>579051.19999999995</v>
      </c>
      <c r="G30" s="13">
        <f>+D13</f>
        <v>289525.59999999998</v>
      </c>
      <c r="H30" s="28">
        <f t="shared" si="3"/>
        <v>868576.79999999993</v>
      </c>
      <c r="I30" s="20"/>
      <c r="J30" s="27" t="s">
        <v>23</v>
      </c>
      <c r="K30" s="27"/>
      <c r="L30" s="27"/>
      <c r="M30" s="13">
        <f>+C7</f>
        <v>650523.06999999995</v>
      </c>
      <c r="N30" s="13">
        <f>+D14</f>
        <v>325261.53999999998</v>
      </c>
      <c r="O30" s="28">
        <f t="shared" si="4"/>
        <v>975784.60999999987</v>
      </c>
    </row>
    <row r="31" spans="2:15" x14ac:dyDescent="0.25">
      <c r="B31" s="20"/>
      <c r="C31" s="29" t="s">
        <v>24</v>
      </c>
      <c r="D31" s="29"/>
      <c r="E31" s="29"/>
      <c r="F31" s="14"/>
      <c r="G31" s="14"/>
      <c r="H31" s="30">
        <f t="shared" si="3"/>
        <v>0</v>
      </c>
      <c r="I31" s="20"/>
      <c r="J31" s="29" t="s">
        <v>24</v>
      </c>
      <c r="K31" s="29"/>
      <c r="L31" s="29"/>
      <c r="M31" s="14"/>
      <c r="N31" s="14"/>
      <c r="O31" s="30">
        <f t="shared" si="4"/>
        <v>0</v>
      </c>
    </row>
    <row r="32" spans="2:15" x14ac:dyDescent="0.25">
      <c r="B32" s="20"/>
      <c r="C32" s="29" t="s">
        <v>25</v>
      </c>
      <c r="D32" s="29"/>
      <c r="E32" s="29"/>
      <c r="F32" s="14"/>
      <c r="G32" s="14"/>
      <c r="H32" s="30">
        <f t="shared" si="3"/>
        <v>0</v>
      </c>
      <c r="I32" s="20"/>
      <c r="J32" s="29" t="s">
        <v>25</v>
      </c>
      <c r="K32" s="29"/>
      <c r="L32" s="29"/>
      <c r="M32" s="14"/>
      <c r="N32" s="14"/>
      <c r="O32" s="30">
        <f t="shared" si="4"/>
        <v>0</v>
      </c>
    </row>
    <row r="33" spans="2:15" x14ac:dyDescent="0.25">
      <c r="B33" s="20"/>
      <c r="C33" s="27" t="s">
        <v>26</v>
      </c>
      <c r="D33" s="27"/>
      <c r="E33" s="27"/>
      <c r="F33" s="13">
        <f>+L6</f>
        <v>1259130.0999999999</v>
      </c>
      <c r="G33" s="13">
        <f>+L13</f>
        <v>629565.05999999994</v>
      </c>
      <c r="H33" s="28">
        <f t="shared" si="3"/>
        <v>1888695.1599999997</v>
      </c>
      <c r="I33" s="20"/>
      <c r="J33" s="27" t="s">
        <v>26</v>
      </c>
      <c r="K33" s="27"/>
      <c r="L33" s="27"/>
      <c r="M33" s="13">
        <f>+L7</f>
        <v>1403217.5399999998</v>
      </c>
      <c r="N33" s="13">
        <f>+L14</f>
        <v>701608.77999999991</v>
      </c>
      <c r="O33" s="28">
        <f t="shared" si="4"/>
        <v>2104826.3199999998</v>
      </c>
    </row>
    <row r="34" spans="2:15" x14ac:dyDescent="0.25">
      <c r="B34" s="20"/>
      <c r="C34" s="27" t="s">
        <v>27</v>
      </c>
      <c r="D34" s="27"/>
      <c r="E34" s="27"/>
      <c r="F34" s="13">
        <f>+C23</f>
        <v>629565.04999999993</v>
      </c>
      <c r="G34" s="13">
        <f>+K13</f>
        <v>314782.52999999997</v>
      </c>
      <c r="H34" s="28">
        <f t="shared" si="3"/>
        <v>944347.57999999984</v>
      </c>
      <c r="I34" s="20"/>
      <c r="J34" s="27" t="s">
        <v>27</v>
      </c>
      <c r="K34" s="27"/>
      <c r="L34" s="27"/>
      <c r="M34" s="13">
        <f>+K7</f>
        <v>701608.7699999999</v>
      </c>
      <c r="N34" s="13">
        <f>+K14</f>
        <v>350804.38999999996</v>
      </c>
      <c r="O34" s="28">
        <f t="shared" si="4"/>
        <v>1052413.1599999999</v>
      </c>
    </row>
    <row r="35" spans="2:15" x14ac:dyDescent="0.25">
      <c r="B35" s="20"/>
      <c r="C35" s="27" t="s">
        <v>28</v>
      </c>
      <c r="D35" s="27"/>
      <c r="E35" s="27"/>
      <c r="F35" s="13">
        <f>+C6</f>
        <v>579051.19999999995</v>
      </c>
      <c r="G35" s="13">
        <f>+D13</f>
        <v>289525.59999999998</v>
      </c>
      <c r="H35" s="28">
        <f t="shared" si="3"/>
        <v>868576.79999999993</v>
      </c>
      <c r="I35" s="20"/>
      <c r="J35" s="27" t="s">
        <v>28</v>
      </c>
      <c r="K35" s="27"/>
      <c r="L35" s="27"/>
      <c r="M35" s="13">
        <f>+C7</f>
        <v>650523.06999999995</v>
      </c>
      <c r="N35" s="13">
        <f>+D14</f>
        <v>325261.53999999998</v>
      </c>
      <c r="O35" s="28">
        <f t="shared" si="4"/>
        <v>975784.60999999987</v>
      </c>
    </row>
    <row r="36" spans="2:15" ht="15.75" thickBot="1" x14ac:dyDescent="0.3">
      <c r="B36" s="31"/>
      <c r="C36" s="32" t="s">
        <v>29</v>
      </c>
      <c r="D36" s="32"/>
      <c r="E36" s="32"/>
      <c r="F36" s="33">
        <v>4692.47</v>
      </c>
      <c r="G36" s="33"/>
      <c r="H36" s="34"/>
      <c r="I36" s="31"/>
      <c r="J36" s="32" t="s">
        <v>29</v>
      </c>
      <c r="K36" s="32"/>
      <c r="L36" s="32"/>
      <c r="M36" s="33">
        <v>4692.47</v>
      </c>
      <c r="N36" s="33"/>
      <c r="O36" s="34"/>
    </row>
    <row r="38" spans="2:15" x14ac:dyDescent="0.25">
      <c r="F38" s="5">
        <v>1252605.22</v>
      </c>
      <c r="M38" s="5">
        <v>1396120.18</v>
      </c>
    </row>
    <row r="39" spans="2:15" x14ac:dyDescent="0.25">
      <c r="F39" s="5">
        <v>1882170.28</v>
      </c>
      <c r="M39" s="5">
        <v>2097729.59</v>
      </c>
    </row>
    <row r="45" spans="2:15" x14ac:dyDescent="0.25">
      <c r="J45" t="s">
        <v>32</v>
      </c>
    </row>
  </sheetData>
  <mergeCells count="24">
    <mergeCell ref="J31:L31"/>
    <mergeCell ref="J32:L32"/>
    <mergeCell ref="J33:L33"/>
    <mergeCell ref="J34:L34"/>
    <mergeCell ref="J35:L35"/>
    <mergeCell ref="J36:L36"/>
    <mergeCell ref="I20:O20"/>
    <mergeCell ref="J26:L26"/>
    <mergeCell ref="J27:L27"/>
    <mergeCell ref="J28:L28"/>
    <mergeCell ref="J29:L29"/>
    <mergeCell ref="J30:L30"/>
    <mergeCell ref="C32:E32"/>
    <mergeCell ref="C33:E33"/>
    <mergeCell ref="C34:E34"/>
    <mergeCell ref="C35:E35"/>
    <mergeCell ref="C36:E36"/>
    <mergeCell ref="B20:H20"/>
    <mergeCell ref="C26:E26"/>
    <mergeCell ref="C27:E27"/>
    <mergeCell ref="C28:E28"/>
    <mergeCell ref="C29:E29"/>
    <mergeCell ref="C30:E30"/>
    <mergeCell ref="C31:E31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2025-07-09T16:07:08Z</dcterms:modified>
</cp:coreProperties>
</file>