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anguevara/OneDrive/Analysis Projects/Crowd Funding Analysis/"/>
    </mc:Choice>
  </mc:AlternateContent>
  <xr:revisionPtr revIDLastSave="601" documentId="114_{5AB5F3F0-2228-467A-9AD5-1AC9BF894101}" xr6:coauthVersionLast="45" xr6:coauthVersionMax="45" xr10:uidLastSave="{DF139625-8C90-BD46-A741-DA053A2EA2DA}"/>
  <bookViews>
    <workbookView xWindow="12240" yWindow="460" windowWidth="21360" windowHeight="19820" tabRatio="855" firstSheet="12" activeTab="12" xr2:uid="{00000000-000D-0000-FFFF-FFFF00000000}"/>
  </bookViews>
  <sheets>
    <sheet name="1-Kickstarter" sheetId="1" r:id="rId1"/>
    <sheet name="1-Edinburgh Research" sheetId="12" r:id="rId2"/>
    <sheet name="1-Category Statistics" sheetId="3" r:id="rId3"/>
    <sheet name="1-Stack Bar Chart" sheetId="2" r:id="rId4"/>
    <sheet name="1-Subcategory Statistics" sheetId="5" r:id="rId5"/>
    <sheet name="1-Outcomes Based on Launch Date" sheetId="10" r:id="rId6"/>
    <sheet name="1-Successful U.S. Kickstarters" sheetId="14" r:id="rId7"/>
    <sheet name="1-Failed U.S. Kickstarters" sheetId="15" r:id="rId8"/>
    <sheet name="1-Descriptive Statistics" sheetId="16" r:id="rId9"/>
    <sheet name="1-Box &amp; Whisker" sheetId="17" r:id="rId10"/>
    <sheet name="2-Kickstarter" sheetId="26" r:id="rId11"/>
    <sheet name="2-Outcomes Based on Goals" sheetId="18" r:id="rId12"/>
    <sheet name="2-Outcomes Based on Launch Date" sheetId="24" r:id="rId13"/>
    <sheet name="2-Successful Kickstarters" sheetId="22" r:id="rId14"/>
    <sheet name="2-Failed Kickstarters" sheetId="23" r:id="rId15"/>
    <sheet name="2-Canceled Kickstarters" sheetId="25" r:id="rId16"/>
    <sheet name="2-Donation for Successful C." sheetId="27" r:id="rId17"/>
    <sheet name="2-Donations for Failed C." sheetId="28" r:id="rId18"/>
  </sheets>
  <definedNames>
    <definedName name="_xlnm._FilterDatabase" localSheetId="0" hidden="1">'1-Kickstarter'!$A$1:$T$4115</definedName>
    <definedName name="_xlnm._FilterDatabase" localSheetId="10" hidden="1">'2-Kickstarter'!$A$1:$T$4115</definedName>
    <definedName name="_xlnm._FilterDatabase" localSheetId="13" hidden="1">'2-Successful Kickstarters'!$A$1:$U$695</definedName>
    <definedName name="_xlchart.v1.0" hidden="1">'1-Kickstarter'!$D$1</definedName>
    <definedName name="_xlchart.v1.1" hidden="1">'1-Kickstarter'!$D$2:$D$4115</definedName>
    <definedName name="_xlchart.v1.2" hidden="1">'1-Kickstarter'!$E$1</definedName>
    <definedName name="_xlchart.v1.3" hidden="1">'1-Kickstarter'!$E$2:$E$4115</definedName>
  </definedNames>
  <calcPr calcId="191029"/>
  <pivotCaches>
    <pivotCache cacheId="0" r:id="rId19"/>
    <pivotCache cacheId="1" r:id="rId20"/>
    <pivotCache cacheId="2" r:id="rId21"/>
    <pivotCache cacheId="3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0" i="24" l="1"/>
  <c r="J41" i="24"/>
  <c r="J42" i="24"/>
  <c r="J43" i="24"/>
  <c r="J44" i="24"/>
  <c r="J45" i="24"/>
  <c r="J46" i="24"/>
  <c r="J47" i="24"/>
  <c r="J48" i="24"/>
  <c r="J49" i="24"/>
  <c r="J39" i="24"/>
  <c r="U28" i="23" l="1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U236" i="23"/>
  <c r="U237" i="23"/>
  <c r="U238" i="23"/>
  <c r="U239" i="23"/>
  <c r="U240" i="23"/>
  <c r="U241" i="23"/>
  <c r="U242" i="23"/>
  <c r="U243" i="23"/>
  <c r="U244" i="23"/>
  <c r="U245" i="23"/>
  <c r="U246" i="23"/>
  <c r="U247" i="23"/>
  <c r="U248" i="23"/>
  <c r="U249" i="23"/>
  <c r="U250" i="23"/>
  <c r="U251" i="23"/>
  <c r="U252" i="23"/>
  <c r="U253" i="23"/>
  <c r="U254" i="23"/>
  <c r="U255" i="23"/>
  <c r="U256" i="23"/>
  <c r="U257" i="23"/>
  <c r="U258" i="23"/>
  <c r="U259" i="23"/>
  <c r="U260" i="23"/>
  <c r="U261" i="23"/>
  <c r="U262" i="23"/>
  <c r="U263" i="23"/>
  <c r="U264" i="23"/>
  <c r="U265" i="23"/>
  <c r="U266" i="23"/>
  <c r="U267" i="23"/>
  <c r="U268" i="23"/>
  <c r="U269" i="23"/>
  <c r="U270" i="23"/>
  <c r="U271" i="23"/>
  <c r="U272" i="23"/>
  <c r="U273" i="23"/>
  <c r="U274" i="23"/>
  <c r="U275" i="23"/>
  <c r="U276" i="23"/>
  <c r="U277" i="23"/>
  <c r="U278" i="23"/>
  <c r="U279" i="23"/>
  <c r="U280" i="23"/>
  <c r="U281" i="23"/>
  <c r="U282" i="23"/>
  <c r="U283" i="23"/>
  <c r="U284" i="23"/>
  <c r="U285" i="23"/>
  <c r="U286" i="23"/>
  <c r="U287" i="23"/>
  <c r="U288" i="23"/>
  <c r="U289" i="23"/>
  <c r="U290" i="23"/>
  <c r="U291" i="23"/>
  <c r="U292" i="23"/>
  <c r="U293" i="23"/>
  <c r="U294" i="23"/>
  <c r="U295" i="23"/>
  <c r="U296" i="23"/>
  <c r="U297" i="23"/>
  <c r="U298" i="23"/>
  <c r="U299" i="23"/>
  <c r="U300" i="23"/>
  <c r="U301" i="23"/>
  <c r="U302" i="23"/>
  <c r="U303" i="23"/>
  <c r="U304" i="23"/>
  <c r="U305" i="23"/>
  <c r="U306" i="23"/>
  <c r="U307" i="23"/>
  <c r="U308" i="23"/>
  <c r="U309" i="23"/>
  <c r="U310" i="23"/>
  <c r="U311" i="23"/>
  <c r="U312" i="23"/>
  <c r="U313" i="23"/>
  <c r="U314" i="23"/>
  <c r="U315" i="23"/>
  <c r="U316" i="23"/>
  <c r="U317" i="23"/>
  <c r="U318" i="23"/>
  <c r="U319" i="23"/>
  <c r="U320" i="23"/>
  <c r="U321" i="23"/>
  <c r="U322" i="23"/>
  <c r="U323" i="23"/>
  <c r="U324" i="23"/>
  <c r="U325" i="23"/>
  <c r="U326" i="23"/>
  <c r="U327" i="23"/>
  <c r="U328" i="23"/>
  <c r="U329" i="23"/>
  <c r="U330" i="23"/>
  <c r="U331" i="23"/>
  <c r="U332" i="23"/>
  <c r="U333" i="23"/>
  <c r="U334" i="23"/>
  <c r="U335" i="23"/>
  <c r="U336" i="23"/>
  <c r="U337" i="23"/>
  <c r="U338" i="23"/>
  <c r="U339" i="23"/>
  <c r="U340" i="23"/>
  <c r="U341" i="23"/>
  <c r="U342" i="23"/>
  <c r="U343" i="23"/>
  <c r="U344" i="23"/>
  <c r="U345" i="23"/>
  <c r="U346" i="23"/>
  <c r="U347" i="23"/>
  <c r="U348" i="23"/>
  <c r="U349" i="23"/>
  <c r="U350" i="23"/>
  <c r="U351" i="23"/>
  <c r="U352" i="23"/>
  <c r="U353" i="23"/>
  <c r="U354" i="23"/>
  <c r="U514" i="22"/>
  <c r="U515" i="22"/>
  <c r="U516" i="22"/>
  <c r="U517" i="22"/>
  <c r="U518" i="22"/>
  <c r="U519" i="22"/>
  <c r="U520" i="22"/>
  <c r="U521" i="22"/>
  <c r="U522" i="22"/>
  <c r="U523" i="22"/>
  <c r="U524" i="22"/>
  <c r="U525" i="22"/>
  <c r="U526" i="22"/>
  <c r="U527" i="22"/>
  <c r="U528" i="22"/>
  <c r="U529" i="22"/>
  <c r="U530" i="22"/>
  <c r="U531" i="22"/>
  <c r="U532" i="22"/>
  <c r="U533" i="22"/>
  <c r="U534" i="22"/>
  <c r="U535" i="22"/>
  <c r="U536" i="22"/>
  <c r="U537" i="22"/>
  <c r="U538" i="22"/>
  <c r="U539" i="22"/>
  <c r="U540" i="22"/>
  <c r="U541" i="22"/>
  <c r="U542" i="22"/>
  <c r="U543" i="22"/>
  <c r="U544" i="22"/>
  <c r="U545" i="22"/>
  <c r="U546" i="22"/>
  <c r="U547" i="22"/>
  <c r="U548" i="22"/>
  <c r="U549" i="22"/>
  <c r="U550" i="22"/>
  <c r="U551" i="22"/>
  <c r="U552" i="22"/>
  <c r="U553" i="22"/>
  <c r="U554" i="22"/>
  <c r="U555" i="22"/>
  <c r="U556" i="22"/>
  <c r="U557" i="22"/>
  <c r="U558" i="22"/>
  <c r="U559" i="22"/>
  <c r="U560" i="22"/>
  <c r="U561" i="22"/>
  <c r="U562" i="22"/>
  <c r="U563" i="22"/>
  <c r="U564" i="22"/>
  <c r="U565" i="22"/>
  <c r="U566" i="22"/>
  <c r="U567" i="22"/>
  <c r="U568" i="22"/>
  <c r="U569" i="22"/>
  <c r="U570" i="22"/>
  <c r="U571" i="22"/>
  <c r="U572" i="22"/>
  <c r="U573" i="22"/>
  <c r="U574" i="22"/>
  <c r="U575" i="22"/>
  <c r="U576" i="22"/>
  <c r="U577" i="22"/>
  <c r="U578" i="22"/>
  <c r="U579" i="22"/>
  <c r="U580" i="22"/>
  <c r="U581" i="22"/>
  <c r="U582" i="22"/>
  <c r="U583" i="22"/>
  <c r="U584" i="22"/>
  <c r="U585" i="22"/>
  <c r="U586" i="22"/>
  <c r="U587" i="22"/>
  <c r="U588" i="22"/>
  <c r="U589" i="22"/>
  <c r="U590" i="22"/>
  <c r="U591" i="22"/>
  <c r="U592" i="22"/>
  <c r="U593" i="22"/>
  <c r="U594" i="22"/>
  <c r="U595" i="22"/>
  <c r="U596" i="22"/>
  <c r="U597" i="22"/>
  <c r="U598" i="22"/>
  <c r="U599" i="22"/>
  <c r="U600" i="22"/>
  <c r="U601" i="22"/>
  <c r="U602" i="22"/>
  <c r="U603" i="22"/>
  <c r="U604" i="22"/>
  <c r="U605" i="22"/>
  <c r="U606" i="22"/>
  <c r="U607" i="22"/>
  <c r="U608" i="22"/>
  <c r="U609" i="22"/>
  <c r="U610" i="22"/>
  <c r="U611" i="22"/>
  <c r="U612" i="22"/>
  <c r="U613" i="22"/>
  <c r="U614" i="22"/>
  <c r="U615" i="22"/>
  <c r="U616" i="22"/>
  <c r="U617" i="22"/>
  <c r="U618" i="22"/>
  <c r="U619" i="22"/>
  <c r="U620" i="22"/>
  <c r="U621" i="22"/>
  <c r="U622" i="22"/>
  <c r="U623" i="22"/>
  <c r="U624" i="22"/>
  <c r="U625" i="22"/>
  <c r="U626" i="22"/>
  <c r="U627" i="22"/>
  <c r="U628" i="22"/>
  <c r="U629" i="22"/>
  <c r="U630" i="22"/>
  <c r="U631" i="22"/>
  <c r="U632" i="22"/>
  <c r="U633" i="22"/>
  <c r="U634" i="22"/>
  <c r="U635" i="22"/>
  <c r="U636" i="22"/>
  <c r="U637" i="22"/>
  <c r="U638" i="22"/>
  <c r="U639" i="22"/>
  <c r="U640" i="22"/>
  <c r="U641" i="22"/>
  <c r="U642" i="22"/>
  <c r="U643" i="22"/>
  <c r="U644" i="22"/>
  <c r="U645" i="22"/>
  <c r="U646" i="22"/>
  <c r="U647" i="22"/>
  <c r="U648" i="22"/>
  <c r="U649" i="22"/>
  <c r="U650" i="22"/>
  <c r="U651" i="22"/>
  <c r="U652" i="22"/>
  <c r="U653" i="22"/>
  <c r="U654" i="22"/>
  <c r="U655" i="22"/>
  <c r="U656" i="22"/>
  <c r="U657" i="22"/>
  <c r="U658" i="22"/>
  <c r="U659" i="22"/>
  <c r="U660" i="22"/>
  <c r="U661" i="22"/>
  <c r="U662" i="22"/>
  <c r="U663" i="22"/>
  <c r="U664" i="22"/>
  <c r="U665" i="22"/>
  <c r="U666" i="22"/>
  <c r="U667" i="22"/>
  <c r="U668" i="22"/>
  <c r="U669" i="22"/>
  <c r="U670" i="22"/>
  <c r="U671" i="22"/>
  <c r="U672" i="22"/>
  <c r="U673" i="22"/>
  <c r="U674" i="22"/>
  <c r="U675" i="22"/>
  <c r="U676" i="22"/>
  <c r="U677" i="22"/>
  <c r="U678" i="22"/>
  <c r="U679" i="22"/>
  <c r="U680" i="22"/>
  <c r="U681" i="22"/>
  <c r="U682" i="22"/>
  <c r="U683" i="22"/>
  <c r="U684" i="22"/>
  <c r="U685" i="22"/>
  <c r="U686" i="22"/>
  <c r="U687" i="22"/>
  <c r="U688" i="22"/>
  <c r="U689" i="22"/>
  <c r="U690" i="22"/>
  <c r="U691" i="22"/>
  <c r="U692" i="22"/>
  <c r="U693" i="22"/>
  <c r="U694" i="22"/>
  <c r="U695" i="22"/>
  <c r="U508" i="22"/>
  <c r="U509" i="22"/>
  <c r="U510" i="22"/>
  <c r="U511" i="22"/>
  <c r="U512" i="22"/>
  <c r="U499" i="22"/>
  <c r="U500" i="22"/>
  <c r="U501" i="22"/>
  <c r="U502" i="22"/>
  <c r="U503" i="22"/>
  <c r="U504" i="22"/>
  <c r="U505" i="22"/>
  <c r="U506" i="22"/>
  <c r="U496" i="22"/>
  <c r="U497" i="22"/>
  <c r="U487" i="22"/>
  <c r="U488" i="22"/>
  <c r="U489" i="22"/>
  <c r="U490" i="22"/>
  <c r="U491" i="22"/>
  <c r="U492" i="22"/>
  <c r="U493" i="22"/>
  <c r="U494" i="22"/>
  <c r="U471" i="22"/>
  <c r="U472" i="22"/>
  <c r="U473" i="22"/>
  <c r="U474" i="22"/>
  <c r="U475" i="22"/>
  <c r="U476" i="22"/>
  <c r="U477" i="22"/>
  <c r="U478" i="22"/>
  <c r="U479" i="22"/>
  <c r="U480" i="22"/>
  <c r="U481" i="22"/>
  <c r="U482" i="22"/>
  <c r="U483" i="22"/>
  <c r="U484" i="22"/>
  <c r="U485" i="22"/>
  <c r="U469" i="22"/>
  <c r="U463" i="22"/>
  <c r="U464" i="22"/>
  <c r="U465" i="22"/>
  <c r="U466" i="22"/>
  <c r="U467" i="22"/>
  <c r="U461" i="22"/>
  <c r="U455" i="22"/>
  <c r="U456" i="22"/>
  <c r="U457" i="22"/>
  <c r="U458" i="22"/>
  <c r="U459" i="22"/>
  <c r="U453" i="22"/>
  <c r="U443" i="22"/>
  <c r="U444" i="22"/>
  <c r="U445" i="22"/>
  <c r="U446" i="22"/>
  <c r="U447" i="22"/>
  <c r="U448" i="22"/>
  <c r="U449" i="22"/>
  <c r="U450" i="22"/>
  <c r="U451" i="22"/>
  <c r="U440" i="22"/>
  <c r="U435" i="22"/>
  <c r="U436" i="22"/>
  <c r="U437" i="22"/>
  <c r="U438" i="22"/>
  <c r="U433" i="22"/>
  <c r="U400" i="22"/>
  <c r="U401" i="22"/>
  <c r="U402" i="22"/>
  <c r="U403" i="22"/>
  <c r="U404" i="22"/>
  <c r="U405" i="22"/>
  <c r="U406" i="22"/>
  <c r="U407" i="22"/>
  <c r="U408" i="22"/>
  <c r="U409" i="22"/>
  <c r="U410" i="22"/>
  <c r="U411" i="22"/>
  <c r="U412" i="22"/>
  <c r="U413" i="22"/>
  <c r="U414" i="22"/>
  <c r="U415" i="22"/>
  <c r="U416" i="22"/>
  <c r="U417" i="22"/>
  <c r="U418" i="22"/>
  <c r="U419" i="22"/>
  <c r="U420" i="22"/>
  <c r="U421" i="22"/>
  <c r="U422" i="22"/>
  <c r="U423" i="22"/>
  <c r="U424" i="22"/>
  <c r="U425" i="22"/>
  <c r="U426" i="22"/>
  <c r="U427" i="22"/>
  <c r="U428" i="22"/>
  <c r="U429" i="22"/>
  <c r="U430" i="22"/>
  <c r="U431" i="22"/>
  <c r="U389" i="22"/>
  <c r="U390" i="22"/>
  <c r="U391" i="22"/>
  <c r="U392" i="22"/>
  <c r="U393" i="22"/>
  <c r="U394" i="22"/>
  <c r="U395" i="22"/>
  <c r="U396" i="22"/>
  <c r="U397" i="22"/>
  <c r="U398" i="22"/>
  <c r="U366" i="22"/>
  <c r="U367" i="22"/>
  <c r="U368" i="22"/>
  <c r="U369" i="22"/>
  <c r="U370" i="22"/>
  <c r="U371" i="22"/>
  <c r="U372" i="22"/>
  <c r="U373" i="22"/>
  <c r="U374" i="22"/>
  <c r="U375" i="22"/>
  <c r="U376" i="22"/>
  <c r="U377" i="22"/>
  <c r="U378" i="22"/>
  <c r="U379" i="22"/>
  <c r="U380" i="22"/>
  <c r="U381" i="22"/>
  <c r="U382" i="22"/>
  <c r="U383" i="22"/>
  <c r="U384" i="22"/>
  <c r="U385" i="22"/>
  <c r="U386" i="22"/>
  <c r="U387" i="22"/>
  <c r="U360" i="22"/>
  <c r="U361" i="22"/>
  <c r="U362" i="22"/>
  <c r="U363" i="22"/>
  <c r="U364" i="22"/>
  <c r="U352" i="22"/>
  <c r="U353" i="22"/>
  <c r="U354" i="22"/>
  <c r="U355" i="22"/>
  <c r="U356" i="22"/>
  <c r="U357" i="22"/>
  <c r="U345" i="22"/>
  <c r="U346" i="22"/>
  <c r="U347" i="22"/>
  <c r="U348" i="22"/>
  <c r="U349" i="22"/>
  <c r="U331" i="22"/>
  <c r="U332" i="22"/>
  <c r="U333" i="22"/>
  <c r="U334" i="22"/>
  <c r="U335" i="22"/>
  <c r="U336" i="22"/>
  <c r="U337" i="22"/>
  <c r="U338" i="22"/>
  <c r="U339" i="22"/>
  <c r="U340" i="22"/>
  <c r="U341" i="22"/>
  <c r="U342" i="22"/>
  <c r="U308" i="22"/>
  <c r="U309" i="22"/>
  <c r="U310" i="22"/>
  <c r="U311" i="22"/>
  <c r="U312" i="22"/>
  <c r="U313" i="22"/>
  <c r="U314" i="22"/>
  <c r="U315" i="22"/>
  <c r="U316" i="22"/>
  <c r="U317" i="22"/>
  <c r="U318" i="22"/>
  <c r="U319" i="22"/>
  <c r="U320" i="22"/>
  <c r="U321" i="22"/>
  <c r="U322" i="22"/>
  <c r="U323" i="22"/>
  <c r="U324" i="22"/>
  <c r="U325" i="22"/>
  <c r="U326" i="22"/>
  <c r="U327" i="22"/>
  <c r="U328" i="22"/>
  <c r="U329" i="22"/>
  <c r="U305" i="22"/>
  <c r="U306" i="22"/>
  <c r="U297" i="22"/>
  <c r="U298" i="22"/>
  <c r="U299" i="22"/>
  <c r="U300" i="22"/>
  <c r="U301" i="22"/>
  <c r="U302" i="22"/>
  <c r="U303" i="22"/>
  <c r="U289" i="22"/>
  <c r="U290" i="22"/>
  <c r="U291" i="22"/>
  <c r="U292" i="22"/>
  <c r="U293" i="22"/>
  <c r="U294" i="22"/>
  <c r="U295" i="22"/>
  <c r="U280" i="22"/>
  <c r="U281" i="22"/>
  <c r="U282" i="22"/>
  <c r="U283" i="22"/>
  <c r="U284" i="22"/>
  <c r="U285" i="22"/>
  <c r="U286" i="22"/>
  <c r="U287" i="22"/>
  <c r="U278" i="22"/>
  <c r="U276" i="22"/>
  <c r="U273" i="22"/>
  <c r="U274" i="22"/>
  <c r="U262" i="22"/>
  <c r="U263" i="22"/>
  <c r="U264" i="22"/>
  <c r="U265" i="22"/>
  <c r="U266" i="22"/>
  <c r="U267" i="22"/>
  <c r="U268" i="22"/>
  <c r="U269" i="22"/>
  <c r="U270" i="22"/>
  <c r="U271" i="22"/>
  <c r="U250" i="22"/>
  <c r="U251" i="22"/>
  <c r="U252" i="22"/>
  <c r="U253" i="22"/>
  <c r="U254" i="22"/>
  <c r="U255" i="22"/>
  <c r="U256" i="22"/>
  <c r="U257" i="22"/>
  <c r="U258" i="22"/>
  <c r="U259" i="22"/>
  <c r="U260" i="22"/>
  <c r="U244" i="22"/>
  <c r="U245" i="22"/>
  <c r="U246" i="22"/>
  <c r="U247" i="22"/>
  <c r="U248" i="22"/>
  <c r="U225" i="22"/>
  <c r="U226" i="22"/>
  <c r="U227" i="22"/>
  <c r="U228" i="22"/>
  <c r="U229" i="22"/>
  <c r="U230" i="22"/>
  <c r="U231" i="22"/>
  <c r="U232" i="22"/>
  <c r="U233" i="22"/>
  <c r="U234" i="22"/>
  <c r="U235" i="22"/>
  <c r="U236" i="22"/>
  <c r="U237" i="22"/>
  <c r="U238" i="22"/>
  <c r="U239" i="22"/>
  <c r="U240" i="22"/>
  <c r="U241" i="22"/>
  <c r="U242" i="22"/>
  <c r="U222" i="22"/>
  <c r="U223" i="22"/>
  <c r="U212" i="22"/>
  <c r="U213" i="22"/>
  <c r="U214" i="22"/>
  <c r="U215" i="22"/>
  <c r="U216" i="22"/>
  <c r="U217" i="22"/>
  <c r="U218" i="22"/>
  <c r="U219" i="22"/>
  <c r="U220" i="22"/>
  <c r="U207" i="22"/>
  <c r="U208" i="22"/>
  <c r="U209" i="22"/>
  <c r="U210" i="22"/>
  <c r="U205" i="22"/>
  <c r="U201" i="22"/>
  <c r="U202" i="22"/>
  <c r="U203" i="22"/>
  <c r="U181" i="22"/>
  <c r="U182" i="22"/>
  <c r="U183" i="22"/>
  <c r="U184" i="22"/>
  <c r="U185" i="22"/>
  <c r="U186" i="22"/>
  <c r="U187" i="22"/>
  <c r="U188" i="22"/>
  <c r="U189" i="22"/>
  <c r="U190" i="22"/>
  <c r="U191" i="22"/>
  <c r="U192" i="22"/>
  <c r="U193" i="22"/>
  <c r="U194" i="22"/>
  <c r="U195" i="22"/>
  <c r="U196" i="22"/>
  <c r="U197" i="22"/>
  <c r="U198" i="22"/>
  <c r="U199" i="22"/>
  <c r="U177" i="22"/>
  <c r="U178" i="22"/>
  <c r="U179" i="22"/>
  <c r="U165" i="22"/>
  <c r="U166" i="22"/>
  <c r="U167" i="22"/>
  <c r="U168" i="22"/>
  <c r="U169" i="22"/>
  <c r="U170" i="22"/>
  <c r="U171" i="22"/>
  <c r="U172" i="22"/>
  <c r="U173" i="22"/>
  <c r="U174" i="22"/>
  <c r="U175" i="22"/>
  <c r="U157" i="22"/>
  <c r="U158" i="22"/>
  <c r="U159" i="22"/>
  <c r="U160" i="22"/>
  <c r="U161" i="22"/>
  <c r="U162" i="22"/>
  <c r="U163" i="22"/>
  <c r="U153" i="22"/>
  <c r="U154" i="22"/>
  <c r="U146" i="22"/>
  <c r="U147" i="22"/>
  <c r="U148" i="22"/>
  <c r="U149" i="22"/>
  <c r="U150" i="22"/>
  <c r="U151" i="22"/>
  <c r="U144" i="22"/>
  <c r="U140" i="22"/>
  <c r="U141" i="22"/>
  <c r="U142" i="22"/>
  <c r="U91" i="22"/>
  <c r="U92" i="22"/>
  <c r="U93" i="22"/>
  <c r="U94" i="22"/>
  <c r="U95" i="22"/>
  <c r="U96" i="22"/>
  <c r="U97" i="22"/>
  <c r="U98" i="22"/>
  <c r="U99" i="22"/>
  <c r="U100" i="22"/>
  <c r="U101" i="22"/>
  <c r="U102" i="22"/>
  <c r="U103" i="22"/>
  <c r="U104" i="22"/>
  <c r="U105" i="22"/>
  <c r="U106" i="22"/>
  <c r="U107" i="22"/>
  <c r="U108" i="22"/>
  <c r="U109" i="22"/>
  <c r="U110" i="22"/>
  <c r="U111" i="22"/>
  <c r="U112" i="22"/>
  <c r="U113" i="22"/>
  <c r="U114" i="22"/>
  <c r="U115" i="22"/>
  <c r="U116" i="22"/>
  <c r="U117" i="22"/>
  <c r="U118" i="22"/>
  <c r="U119" i="22"/>
  <c r="U120" i="22"/>
  <c r="U121" i="22"/>
  <c r="U122" i="22"/>
  <c r="U123" i="22"/>
  <c r="U124" i="22"/>
  <c r="U125" i="22"/>
  <c r="U126" i="22"/>
  <c r="U127" i="22"/>
  <c r="U128" i="22"/>
  <c r="U129" i="22"/>
  <c r="U130" i="22"/>
  <c r="U131" i="22"/>
  <c r="U132" i="22"/>
  <c r="U133" i="22"/>
  <c r="U134" i="22"/>
  <c r="U135" i="22"/>
  <c r="U136" i="22"/>
  <c r="U137" i="22"/>
  <c r="U89" i="22"/>
  <c r="U86" i="22"/>
  <c r="U87" i="22"/>
  <c r="U81" i="22"/>
  <c r="U82" i="22"/>
  <c r="U83" i="22"/>
  <c r="U84" i="22"/>
  <c r="U69" i="22"/>
  <c r="U70" i="22"/>
  <c r="U71" i="22"/>
  <c r="U72" i="22"/>
  <c r="U73" i="22"/>
  <c r="U74" i="22"/>
  <c r="U75" i="22"/>
  <c r="U76" i="22"/>
  <c r="U77" i="22"/>
  <c r="U78" i="22"/>
  <c r="U79" i="22"/>
  <c r="U61" i="22"/>
  <c r="U62" i="22"/>
  <c r="U63" i="22"/>
  <c r="U64" i="22"/>
  <c r="U65" i="22"/>
  <c r="U66" i="22"/>
  <c r="U67" i="22"/>
  <c r="U60" i="22"/>
  <c r="U57" i="22"/>
  <c r="U58" i="22"/>
  <c r="U59" i="22"/>
  <c r="U56" i="22"/>
  <c r="U52" i="22"/>
  <c r="U53" i="22"/>
  <c r="U54" i="22"/>
  <c r="U55" i="22"/>
  <c r="U51" i="22"/>
  <c r="U44" i="22"/>
  <c r="U45" i="22"/>
  <c r="U46" i="22"/>
  <c r="U47" i="22"/>
  <c r="U48" i="22"/>
  <c r="U49" i="22"/>
  <c r="U50" i="22"/>
  <c r="U28" i="22"/>
  <c r="U29" i="22"/>
  <c r="U30" i="22"/>
  <c r="U31" i="22"/>
  <c r="U32" i="22"/>
  <c r="U33" i="22"/>
  <c r="U34" i="22"/>
  <c r="U35" i="22"/>
  <c r="U36" i="22"/>
  <c r="U37" i="22"/>
  <c r="U38" i="22"/>
  <c r="U39" i="22"/>
  <c r="U40" i="22"/>
  <c r="U41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43" i="22"/>
  <c r="U42" i="22"/>
  <c r="U513" i="22"/>
  <c r="U507" i="22"/>
  <c r="U498" i="22"/>
  <c r="U495" i="22"/>
  <c r="U486" i="22"/>
  <c r="U470" i="22"/>
  <c r="U468" i="22"/>
  <c r="U462" i="22"/>
  <c r="U460" i="22"/>
  <c r="U454" i="22"/>
  <c r="U452" i="22"/>
  <c r="U442" i="22"/>
  <c r="U441" i="22"/>
  <c r="U439" i="22"/>
  <c r="U434" i="22"/>
  <c r="U432" i="22"/>
  <c r="U399" i="22"/>
  <c r="U388" i="22"/>
  <c r="U365" i="22"/>
  <c r="U359" i="22"/>
  <c r="U358" i="22"/>
  <c r="U351" i="22"/>
  <c r="U350" i="22"/>
  <c r="U344" i="22"/>
  <c r="U343" i="22"/>
  <c r="U330" i="22"/>
  <c r="U307" i="22"/>
  <c r="U304" i="22"/>
  <c r="U296" i="22"/>
  <c r="U288" i="22"/>
  <c r="U279" i="22"/>
  <c r="U277" i="22"/>
  <c r="U275" i="22"/>
  <c r="U272" i="22"/>
  <c r="U261" i="22"/>
  <c r="U249" i="22"/>
  <c r="U243" i="22"/>
  <c r="U224" i="22"/>
  <c r="U221" i="22"/>
  <c r="U211" i="22"/>
  <c r="U206" i="22"/>
  <c r="U204" i="22"/>
  <c r="U200" i="22"/>
  <c r="U180" i="22"/>
  <c r="U176" i="22"/>
  <c r="U164" i="22"/>
  <c r="U156" i="22"/>
  <c r="U155" i="22"/>
  <c r="U152" i="22"/>
  <c r="U145" i="22"/>
  <c r="U143" i="22"/>
  <c r="U139" i="22"/>
  <c r="U138" i="22"/>
  <c r="U90" i="22"/>
  <c r="U88" i="22"/>
  <c r="U85" i="22"/>
  <c r="U80" i="22"/>
  <c r="U68" i="22"/>
  <c r="U3" i="23"/>
  <c r="U4" i="23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" i="23"/>
  <c r="U3" i="22"/>
  <c r="U4" i="22"/>
  <c r="U5" i="22"/>
  <c r="U6" i="22"/>
  <c r="U2" i="22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T4115" i="26"/>
  <c r="S4115" i="26"/>
  <c r="P4115" i="26"/>
  <c r="O4115" i="26"/>
  <c r="T4114" i="26"/>
  <c r="S4114" i="26"/>
  <c r="P4114" i="26"/>
  <c r="O4114" i="26"/>
  <c r="T4113" i="26"/>
  <c r="S4113" i="26"/>
  <c r="P4113" i="26"/>
  <c r="O4113" i="26"/>
  <c r="T4112" i="26"/>
  <c r="S4112" i="26"/>
  <c r="P4112" i="26"/>
  <c r="O4112" i="26"/>
  <c r="T4111" i="26"/>
  <c r="S4111" i="26"/>
  <c r="P4111" i="26"/>
  <c r="O4111" i="26"/>
  <c r="T4110" i="26"/>
  <c r="S4110" i="26"/>
  <c r="P4110" i="26"/>
  <c r="O4110" i="26"/>
  <c r="T4109" i="26"/>
  <c r="S4109" i="26"/>
  <c r="P4109" i="26"/>
  <c r="O4109" i="26"/>
  <c r="T4108" i="26"/>
  <c r="S4108" i="26"/>
  <c r="P4108" i="26"/>
  <c r="O4108" i="26"/>
  <c r="T4107" i="26"/>
  <c r="S4107" i="26"/>
  <c r="P4107" i="26"/>
  <c r="O4107" i="26"/>
  <c r="T4106" i="26"/>
  <c r="S4106" i="26"/>
  <c r="P4106" i="26"/>
  <c r="O4106" i="26"/>
  <c r="T4105" i="26"/>
  <c r="S4105" i="26"/>
  <c r="P4105" i="26"/>
  <c r="O4105" i="26"/>
  <c r="T4104" i="26"/>
  <c r="S4104" i="26"/>
  <c r="P4104" i="26"/>
  <c r="O4104" i="26"/>
  <c r="T4103" i="26"/>
  <c r="S4103" i="26"/>
  <c r="P4103" i="26"/>
  <c r="O4103" i="26"/>
  <c r="T4102" i="26"/>
  <c r="S4102" i="26"/>
  <c r="P4102" i="26"/>
  <c r="O4102" i="26"/>
  <c r="T4101" i="26"/>
  <c r="S4101" i="26"/>
  <c r="P4101" i="26"/>
  <c r="O4101" i="26"/>
  <c r="T4100" i="26"/>
  <c r="S4100" i="26"/>
  <c r="P4100" i="26"/>
  <c r="O4100" i="26"/>
  <c r="T4099" i="26"/>
  <c r="S4099" i="26"/>
  <c r="P4099" i="26"/>
  <c r="O4099" i="26"/>
  <c r="T4098" i="26"/>
  <c r="S4098" i="26"/>
  <c r="P4098" i="26"/>
  <c r="O4098" i="26"/>
  <c r="T4097" i="26"/>
  <c r="S4097" i="26"/>
  <c r="P4097" i="26"/>
  <c r="O4097" i="26"/>
  <c r="T4096" i="26"/>
  <c r="S4096" i="26"/>
  <c r="P4096" i="26"/>
  <c r="O4096" i="26"/>
  <c r="T4095" i="26"/>
  <c r="S4095" i="26"/>
  <c r="P4095" i="26"/>
  <c r="O4095" i="26"/>
  <c r="T4094" i="26"/>
  <c r="S4094" i="26"/>
  <c r="P4094" i="26"/>
  <c r="O4094" i="26"/>
  <c r="T4093" i="26"/>
  <c r="S4093" i="26"/>
  <c r="P4093" i="26"/>
  <c r="O4093" i="26"/>
  <c r="T4092" i="26"/>
  <c r="S4092" i="26"/>
  <c r="P4092" i="26"/>
  <c r="O4092" i="26"/>
  <c r="T4091" i="26"/>
  <c r="S4091" i="26"/>
  <c r="P4091" i="26"/>
  <c r="O4091" i="26"/>
  <c r="T4090" i="26"/>
  <c r="S4090" i="26"/>
  <c r="P4090" i="26"/>
  <c r="O4090" i="26"/>
  <c r="T4089" i="26"/>
  <c r="S4089" i="26"/>
  <c r="P4089" i="26"/>
  <c r="O4089" i="26"/>
  <c r="T4088" i="26"/>
  <c r="S4088" i="26"/>
  <c r="P4088" i="26"/>
  <c r="O4088" i="26"/>
  <c r="T4087" i="26"/>
  <c r="S4087" i="26"/>
  <c r="P4087" i="26"/>
  <c r="O4087" i="26"/>
  <c r="T4086" i="26"/>
  <c r="S4086" i="26"/>
  <c r="P4086" i="26"/>
  <c r="O4086" i="26"/>
  <c r="T4085" i="26"/>
  <c r="S4085" i="26"/>
  <c r="P4085" i="26"/>
  <c r="O4085" i="26"/>
  <c r="T4084" i="26"/>
  <c r="S4084" i="26"/>
  <c r="P4084" i="26"/>
  <c r="O4084" i="26"/>
  <c r="T4083" i="26"/>
  <c r="S4083" i="26"/>
  <c r="P4083" i="26"/>
  <c r="O4083" i="26"/>
  <c r="T4082" i="26"/>
  <c r="S4082" i="26"/>
  <c r="P4082" i="26"/>
  <c r="O4082" i="26"/>
  <c r="T4081" i="26"/>
  <c r="S4081" i="26"/>
  <c r="P4081" i="26"/>
  <c r="O4081" i="26"/>
  <c r="T4080" i="26"/>
  <c r="S4080" i="26"/>
  <c r="P4080" i="26"/>
  <c r="O4080" i="26"/>
  <c r="T4079" i="26"/>
  <c r="S4079" i="26"/>
  <c r="P4079" i="26"/>
  <c r="O4079" i="26"/>
  <c r="T4078" i="26"/>
  <c r="S4078" i="26"/>
  <c r="P4078" i="26"/>
  <c r="O4078" i="26"/>
  <c r="T4077" i="26"/>
  <c r="S4077" i="26"/>
  <c r="P4077" i="26"/>
  <c r="O4077" i="26"/>
  <c r="T4076" i="26"/>
  <c r="S4076" i="26"/>
  <c r="P4076" i="26"/>
  <c r="O4076" i="26"/>
  <c r="T4075" i="26"/>
  <c r="S4075" i="26"/>
  <c r="P4075" i="26"/>
  <c r="O4075" i="26"/>
  <c r="T4074" i="26"/>
  <c r="S4074" i="26"/>
  <c r="P4074" i="26"/>
  <c r="O4074" i="26"/>
  <c r="T4073" i="26"/>
  <c r="S4073" i="26"/>
  <c r="P4073" i="26"/>
  <c r="O4073" i="26"/>
  <c r="T4072" i="26"/>
  <c r="S4072" i="26"/>
  <c r="P4072" i="26"/>
  <c r="O4072" i="26"/>
  <c r="T4071" i="26"/>
  <c r="S4071" i="26"/>
  <c r="P4071" i="26"/>
  <c r="O4071" i="26"/>
  <c r="T4070" i="26"/>
  <c r="S4070" i="26"/>
  <c r="P4070" i="26"/>
  <c r="O4070" i="26"/>
  <c r="T4069" i="26"/>
  <c r="S4069" i="26"/>
  <c r="P4069" i="26"/>
  <c r="O4069" i="26"/>
  <c r="T4068" i="26"/>
  <c r="S4068" i="26"/>
  <c r="P4068" i="26"/>
  <c r="O4068" i="26"/>
  <c r="T4067" i="26"/>
  <c r="S4067" i="26"/>
  <c r="P4067" i="26"/>
  <c r="O4067" i="26"/>
  <c r="T4066" i="26"/>
  <c r="S4066" i="26"/>
  <c r="P4066" i="26"/>
  <c r="O4066" i="26"/>
  <c r="T4065" i="26"/>
  <c r="S4065" i="26"/>
  <c r="P4065" i="26"/>
  <c r="O4065" i="26"/>
  <c r="T4064" i="26"/>
  <c r="S4064" i="26"/>
  <c r="P4064" i="26"/>
  <c r="O4064" i="26"/>
  <c r="T4063" i="26"/>
  <c r="S4063" i="26"/>
  <c r="P4063" i="26"/>
  <c r="O4063" i="26"/>
  <c r="T4062" i="26"/>
  <c r="S4062" i="26"/>
  <c r="P4062" i="26"/>
  <c r="O4062" i="26"/>
  <c r="T4061" i="26"/>
  <c r="S4061" i="26"/>
  <c r="P4061" i="26"/>
  <c r="O4061" i="26"/>
  <c r="T4060" i="26"/>
  <c r="S4060" i="26"/>
  <c r="P4060" i="26"/>
  <c r="O4060" i="26"/>
  <c r="T4059" i="26"/>
  <c r="S4059" i="26"/>
  <c r="P4059" i="26"/>
  <c r="O4059" i="26"/>
  <c r="T4058" i="26"/>
  <c r="S4058" i="26"/>
  <c r="P4058" i="26"/>
  <c r="O4058" i="26"/>
  <c r="T4057" i="26"/>
  <c r="S4057" i="26"/>
  <c r="P4057" i="26"/>
  <c r="O4057" i="26"/>
  <c r="T4056" i="26"/>
  <c r="S4056" i="26"/>
  <c r="P4056" i="26"/>
  <c r="O4056" i="26"/>
  <c r="T4055" i="26"/>
  <c r="S4055" i="26"/>
  <c r="P4055" i="26"/>
  <c r="O4055" i="26"/>
  <c r="T4054" i="26"/>
  <c r="S4054" i="26"/>
  <c r="P4054" i="26"/>
  <c r="O4054" i="26"/>
  <c r="T4053" i="26"/>
  <c r="S4053" i="26"/>
  <c r="P4053" i="26"/>
  <c r="O4053" i="26"/>
  <c r="T4052" i="26"/>
  <c r="S4052" i="26"/>
  <c r="P4052" i="26"/>
  <c r="O4052" i="26"/>
  <c r="T4051" i="26"/>
  <c r="S4051" i="26"/>
  <c r="P4051" i="26"/>
  <c r="O4051" i="26"/>
  <c r="T4050" i="26"/>
  <c r="S4050" i="26"/>
  <c r="P4050" i="26"/>
  <c r="O4050" i="26"/>
  <c r="T4049" i="26"/>
  <c r="S4049" i="26"/>
  <c r="P4049" i="26"/>
  <c r="O4049" i="26"/>
  <c r="T4048" i="26"/>
  <c r="S4048" i="26"/>
  <c r="P4048" i="26"/>
  <c r="O4048" i="26"/>
  <c r="T4047" i="26"/>
  <c r="S4047" i="26"/>
  <c r="P4047" i="26"/>
  <c r="O4047" i="26"/>
  <c r="T4046" i="26"/>
  <c r="S4046" i="26"/>
  <c r="P4046" i="26"/>
  <c r="O4046" i="26"/>
  <c r="T4045" i="26"/>
  <c r="S4045" i="26"/>
  <c r="P4045" i="26"/>
  <c r="O4045" i="26"/>
  <c r="T4044" i="26"/>
  <c r="S4044" i="26"/>
  <c r="P4044" i="26"/>
  <c r="O4044" i="26"/>
  <c r="T4043" i="26"/>
  <c r="S4043" i="26"/>
  <c r="P4043" i="26"/>
  <c r="O4043" i="26"/>
  <c r="T4042" i="26"/>
  <c r="S4042" i="26"/>
  <c r="P4042" i="26"/>
  <c r="O4042" i="26"/>
  <c r="T4041" i="26"/>
  <c r="S4041" i="26"/>
  <c r="P4041" i="26"/>
  <c r="O4041" i="26"/>
  <c r="T4040" i="26"/>
  <c r="S4040" i="26"/>
  <c r="P4040" i="26"/>
  <c r="O4040" i="26"/>
  <c r="T4039" i="26"/>
  <c r="S4039" i="26"/>
  <c r="P4039" i="26"/>
  <c r="O4039" i="26"/>
  <c r="T4038" i="26"/>
  <c r="S4038" i="26"/>
  <c r="P4038" i="26"/>
  <c r="O4038" i="26"/>
  <c r="T4037" i="26"/>
  <c r="S4037" i="26"/>
  <c r="P4037" i="26"/>
  <c r="O4037" i="26"/>
  <c r="T4036" i="26"/>
  <c r="S4036" i="26"/>
  <c r="P4036" i="26"/>
  <c r="O4036" i="26"/>
  <c r="T4035" i="26"/>
  <c r="S4035" i="26"/>
  <c r="P4035" i="26"/>
  <c r="O4035" i="26"/>
  <c r="T4034" i="26"/>
  <c r="S4034" i="26"/>
  <c r="P4034" i="26"/>
  <c r="O4034" i="26"/>
  <c r="T4033" i="26"/>
  <c r="S4033" i="26"/>
  <c r="P4033" i="26"/>
  <c r="O4033" i="26"/>
  <c r="T4032" i="26"/>
  <c r="S4032" i="26"/>
  <c r="P4032" i="26"/>
  <c r="O4032" i="26"/>
  <c r="T4031" i="26"/>
  <c r="S4031" i="26"/>
  <c r="P4031" i="26"/>
  <c r="O4031" i="26"/>
  <c r="T4030" i="26"/>
  <c r="S4030" i="26"/>
  <c r="P4030" i="26"/>
  <c r="O4030" i="26"/>
  <c r="T4029" i="26"/>
  <c r="S4029" i="26"/>
  <c r="P4029" i="26"/>
  <c r="O4029" i="26"/>
  <c r="T4028" i="26"/>
  <c r="S4028" i="26"/>
  <c r="P4028" i="26"/>
  <c r="O4028" i="26"/>
  <c r="T4027" i="26"/>
  <c r="S4027" i="26"/>
  <c r="P4027" i="26"/>
  <c r="O4027" i="26"/>
  <c r="T4026" i="26"/>
  <c r="S4026" i="26"/>
  <c r="P4026" i="26"/>
  <c r="O4026" i="26"/>
  <c r="T4025" i="26"/>
  <c r="S4025" i="26"/>
  <c r="P4025" i="26"/>
  <c r="O4025" i="26"/>
  <c r="T4024" i="26"/>
  <c r="S4024" i="26"/>
  <c r="P4024" i="26"/>
  <c r="O4024" i="26"/>
  <c r="T4023" i="26"/>
  <c r="S4023" i="26"/>
  <c r="P4023" i="26"/>
  <c r="O4023" i="26"/>
  <c r="T4022" i="26"/>
  <c r="S4022" i="26"/>
  <c r="P4022" i="26"/>
  <c r="O4022" i="26"/>
  <c r="T4021" i="26"/>
  <c r="S4021" i="26"/>
  <c r="P4021" i="26"/>
  <c r="O4021" i="26"/>
  <c r="T4020" i="26"/>
  <c r="S4020" i="26"/>
  <c r="P4020" i="26"/>
  <c r="O4020" i="26"/>
  <c r="T4019" i="26"/>
  <c r="S4019" i="26"/>
  <c r="P4019" i="26"/>
  <c r="O4019" i="26"/>
  <c r="T4018" i="26"/>
  <c r="S4018" i="26"/>
  <c r="P4018" i="26"/>
  <c r="O4018" i="26"/>
  <c r="T4017" i="26"/>
  <c r="S4017" i="26"/>
  <c r="P4017" i="26"/>
  <c r="O4017" i="26"/>
  <c r="T4016" i="26"/>
  <c r="S4016" i="26"/>
  <c r="P4016" i="26"/>
  <c r="O4016" i="26"/>
  <c r="T4015" i="26"/>
  <c r="S4015" i="26"/>
  <c r="P4015" i="26"/>
  <c r="O4015" i="26"/>
  <c r="T4014" i="26"/>
  <c r="S4014" i="26"/>
  <c r="P4014" i="26"/>
  <c r="O4014" i="26"/>
  <c r="T4013" i="26"/>
  <c r="S4013" i="26"/>
  <c r="P4013" i="26"/>
  <c r="O4013" i="26"/>
  <c r="T4012" i="26"/>
  <c r="S4012" i="26"/>
  <c r="P4012" i="26"/>
  <c r="O4012" i="26"/>
  <c r="T4011" i="26"/>
  <c r="S4011" i="26"/>
  <c r="P4011" i="26"/>
  <c r="O4011" i="26"/>
  <c r="T4010" i="26"/>
  <c r="S4010" i="26"/>
  <c r="P4010" i="26"/>
  <c r="O4010" i="26"/>
  <c r="T4009" i="26"/>
  <c r="S4009" i="26"/>
  <c r="P4009" i="26"/>
  <c r="O4009" i="26"/>
  <c r="T4008" i="26"/>
  <c r="S4008" i="26"/>
  <c r="P4008" i="26"/>
  <c r="O4008" i="26"/>
  <c r="T4007" i="26"/>
  <c r="S4007" i="26"/>
  <c r="P4007" i="26"/>
  <c r="O4007" i="26"/>
  <c r="T4006" i="26"/>
  <c r="S4006" i="26"/>
  <c r="P4006" i="26"/>
  <c r="O4006" i="26"/>
  <c r="T4005" i="26"/>
  <c r="S4005" i="26"/>
  <c r="P4005" i="26"/>
  <c r="O4005" i="26"/>
  <c r="T4004" i="26"/>
  <c r="S4004" i="26"/>
  <c r="P4004" i="26"/>
  <c r="O4004" i="26"/>
  <c r="T4003" i="26"/>
  <c r="S4003" i="26"/>
  <c r="P4003" i="26"/>
  <c r="O4003" i="26"/>
  <c r="T4002" i="26"/>
  <c r="S4002" i="26"/>
  <c r="P4002" i="26"/>
  <c r="O4002" i="26"/>
  <c r="T4001" i="26"/>
  <c r="S4001" i="26"/>
  <c r="P4001" i="26"/>
  <c r="O4001" i="26"/>
  <c r="T4000" i="26"/>
  <c r="S4000" i="26"/>
  <c r="P4000" i="26"/>
  <c r="O4000" i="26"/>
  <c r="T3999" i="26"/>
  <c r="S3999" i="26"/>
  <c r="P3999" i="26"/>
  <c r="O3999" i="26"/>
  <c r="T3998" i="26"/>
  <c r="S3998" i="26"/>
  <c r="P3998" i="26"/>
  <c r="O3998" i="26"/>
  <c r="T3997" i="26"/>
  <c r="S3997" i="26"/>
  <c r="P3997" i="26"/>
  <c r="O3997" i="26"/>
  <c r="T3996" i="26"/>
  <c r="S3996" i="26"/>
  <c r="P3996" i="26"/>
  <c r="O3996" i="26"/>
  <c r="T3995" i="26"/>
  <c r="S3995" i="26"/>
  <c r="P3995" i="26"/>
  <c r="O3995" i="26"/>
  <c r="T3994" i="26"/>
  <c r="S3994" i="26"/>
  <c r="P3994" i="26"/>
  <c r="O3994" i="26"/>
  <c r="T3993" i="26"/>
  <c r="S3993" i="26"/>
  <c r="P3993" i="26"/>
  <c r="O3993" i="26"/>
  <c r="T3992" i="26"/>
  <c r="S3992" i="26"/>
  <c r="P3992" i="26"/>
  <c r="O3992" i="26"/>
  <c r="T3991" i="26"/>
  <c r="S3991" i="26"/>
  <c r="P3991" i="26"/>
  <c r="O3991" i="26"/>
  <c r="T3990" i="26"/>
  <c r="S3990" i="26"/>
  <c r="P3990" i="26"/>
  <c r="O3990" i="26"/>
  <c r="T3989" i="26"/>
  <c r="S3989" i="26"/>
  <c r="P3989" i="26"/>
  <c r="O3989" i="26"/>
  <c r="T3988" i="26"/>
  <c r="S3988" i="26"/>
  <c r="P3988" i="26"/>
  <c r="O3988" i="26"/>
  <c r="T3987" i="26"/>
  <c r="S3987" i="26"/>
  <c r="P3987" i="26"/>
  <c r="O3987" i="26"/>
  <c r="T3986" i="26"/>
  <c r="S3986" i="26"/>
  <c r="P3986" i="26"/>
  <c r="O3986" i="26"/>
  <c r="T3985" i="26"/>
  <c r="S3985" i="26"/>
  <c r="P3985" i="26"/>
  <c r="O3985" i="26"/>
  <c r="T3984" i="26"/>
  <c r="S3984" i="26"/>
  <c r="P3984" i="26"/>
  <c r="O3984" i="26"/>
  <c r="T3983" i="26"/>
  <c r="S3983" i="26"/>
  <c r="P3983" i="26"/>
  <c r="O3983" i="26"/>
  <c r="T3982" i="26"/>
  <c r="S3982" i="26"/>
  <c r="P3982" i="26"/>
  <c r="O3982" i="26"/>
  <c r="T3981" i="26"/>
  <c r="S3981" i="26"/>
  <c r="P3981" i="26"/>
  <c r="O3981" i="26"/>
  <c r="T3980" i="26"/>
  <c r="S3980" i="26"/>
  <c r="P3980" i="26"/>
  <c r="O3980" i="26"/>
  <c r="T3979" i="26"/>
  <c r="S3979" i="26"/>
  <c r="P3979" i="26"/>
  <c r="O3979" i="26"/>
  <c r="T3978" i="26"/>
  <c r="S3978" i="26"/>
  <c r="P3978" i="26"/>
  <c r="O3978" i="26"/>
  <c r="T3977" i="26"/>
  <c r="S3977" i="26"/>
  <c r="P3977" i="26"/>
  <c r="O3977" i="26"/>
  <c r="T3976" i="26"/>
  <c r="S3976" i="26"/>
  <c r="P3976" i="26"/>
  <c r="O3976" i="26"/>
  <c r="T3975" i="26"/>
  <c r="S3975" i="26"/>
  <c r="P3975" i="26"/>
  <c r="O3975" i="26"/>
  <c r="T3974" i="26"/>
  <c r="S3974" i="26"/>
  <c r="P3974" i="26"/>
  <c r="O3974" i="26"/>
  <c r="T3973" i="26"/>
  <c r="S3973" i="26"/>
  <c r="P3973" i="26"/>
  <c r="O3973" i="26"/>
  <c r="T3972" i="26"/>
  <c r="S3972" i="26"/>
  <c r="P3972" i="26"/>
  <c r="O3972" i="26"/>
  <c r="T3971" i="26"/>
  <c r="S3971" i="26"/>
  <c r="P3971" i="26"/>
  <c r="O3971" i="26"/>
  <c r="T3970" i="26"/>
  <c r="S3970" i="26"/>
  <c r="P3970" i="26"/>
  <c r="O3970" i="26"/>
  <c r="T3969" i="26"/>
  <c r="S3969" i="26"/>
  <c r="P3969" i="26"/>
  <c r="O3969" i="26"/>
  <c r="T3968" i="26"/>
  <c r="S3968" i="26"/>
  <c r="P3968" i="26"/>
  <c r="O3968" i="26"/>
  <c r="T3967" i="26"/>
  <c r="S3967" i="26"/>
  <c r="P3967" i="26"/>
  <c r="O3967" i="26"/>
  <c r="T3966" i="26"/>
  <c r="S3966" i="26"/>
  <c r="P3966" i="26"/>
  <c r="O3966" i="26"/>
  <c r="T3965" i="26"/>
  <c r="S3965" i="26"/>
  <c r="P3965" i="26"/>
  <c r="O3965" i="26"/>
  <c r="T3964" i="26"/>
  <c r="S3964" i="26"/>
  <c r="P3964" i="26"/>
  <c r="O3964" i="26"/>
  <c r="T3963" i="26"/>
  <c r="S3963" i="26"/>
  <c r="P3963" i="26"/>
  <c r="O3963" i="26"/>
  <c r="T3962" i="26"/>
  <c r="S3962" i="26"/>
  <c r="P3962" i="26"/>
  <c r="O3962" i="26"/>
  <c r="T3961" i="26"/>
  <c r="S3961" i="26"/>
  <c r="P3961" i="26"/>
  <c r="O3961" i="26"/>
  <c r="T3960" i="26"/>
  <c r="S3960" i="26"/>
  <c r="P3960" i="26"/>
  <c r="O3960" i="26"/>
  <c r="T3959" i="26"/>
  <c r="S3959" i="26"/>
  <c r="P3959" i="26"/>
  <c r="O3959" i="26"/>
  <c r="T3958" i="26"/>
  <c r="S3958" i="26"/>
  <c r="P3958" i="26"/>
  <c r="O3958" i="26"/>
  <c r="T3957" i="26"/>
  <c r="S3957" i="26"/>
  <c r="P3957" i="26"/>
  <c r="O3957" i="26"/>
  <c r="T3956" i="26"/>
  <c r="S3956" i="26"/>
  <c r="P3956" i="26"/>
  <c r="O3956" i="26"/>
  <c r="T3955" i="26"/>
  <c r="S3955" i="26"/>
  <c r="P3955" i="26"/>
  <c r="O3955" i="26"/>
  <c r="T3954" i="26"/>
  <c r="S3954" i="26"/>
  <c r="P3954" i="26"/>
  <c r="O3954" i="26"/>
  <c r="T3953" i="26"/>
  <c r="S3953" i="26"/>
  <c r="P3953" i="26"/>
  <c r="O3953" i="26"/>
  <c r="T3952" i="26"/>
  <c r="S3952" i="26"/>
  <c r="P3952" i="26"/>
  <c r="O3952" i="26"/>
  <c r="T3951" i="26"/>
  <c r="S3951" i="26"/>
  <c r="P3951" i="26"/>
  <c r="O3951" i="26"/>
  <c r="T3950" i="26"/>
  <c r="S3950" i="26"/>
  <c r="P3950" i="26"/>
  <c r="O3950" i="26"/>
  <c r="T3949" i="26"/>
  <c r="S3949" i="26"/>
  <c r="P3949" i="26"/>
  <c r="O3949" i="26"/>
  <c r="T3948" i="26"/>
  <c r="S3948" i="26"/>
  <c r="P3948" i="26"/>
  <c r="O3948" i="26"/>
  <c r="T3947" i="26"/>
  <c r="S3947" i="26"/>
  <c r="P3947" i="26"/>
  <c r="O3947" i="26"/>
  <c r="T3946" i="26"/>
  <c r="S3946" i="26"/>
  <c r="P3946" i="26"/>
  <c r="O3946" i="26"/>
  <c r="T3945" i="26"/>
  <c r="S3945" i="26"/>
  <c r="P3945" i="26"/>
  <c r="O3945" i="26"/>
  <c r="T3944" i="26"/>
  <c r="S3944" i="26"/>
  <c r="P3944" i="26"/>
  <c r="O3944" i="26"/>
  <c r="T3943" i="26"/>
  <c r="S3943" i="26"/>
  <c r="P3943" i="26"/>
  <c r="O3943" i="26"/>
  <c r="T3942" i="26"/>
  <c r="S3942" i="26"/>
  <c r="P3942" i="26"/>
  <c r="O3942" i="26"/>
  <c r="T3941" i="26"/>
  <c r="S3941" i="26"/>
  <c r="P3941" i="26"/>
  <c r="O3941" i="26"/>
  <c r="T3940" i="26"/>
  <c r="S3940" i="26"/>
  <c r="P3940" i="26"/>
  <c r="O3940" i="26"/>
  <c r="T3939" i="26"/>
  <c r="S3939" i="26"/>
  <c r="P3939" i="26"/>
  <c r="O3939" i="26"/>
  <c r="T3938" i="26"/>
  <c r="S3938" i="26"/>
  <c r="P3938" i="26"/>
  <c r="O3938" i="26"/>
  <c r="T3937" i="26"/>
  <c r="S3937" i="26"/>
  <c r="P3937" i="26"/>
  <c r="O3937" i="26"/>
  <c r="T3936" i="26"/>
  <c r="S3936" i="26"/>
  <c r="P3936" i="26"/>
  <c r="O3936" i="26"/>
  <c r="T3935" i="26"/>
  <c r="S3935" i="26"/>
  <c r="P3935" i="26"/>
  <c r="O3935" i="26"/>
  <c r="T3934" i="26"/>
  <c r="S3934" i="26"/>
  <c r="P3934" i="26"/>
  <c r="O3934" i="26"/>
  <c r="T3933" i="26"/>
  <c r="S3933" i="26"/>
  <c r="P3933" i="26"/>
  <c r="O3933" i="26"/>
  <c r="T3932" i="26"/>
  <c r="S3932" i="26"/>
  <c r="P3932" i="26"/>
  <c r="O3932" i="26"/>
  <c r="T3931" i="26"/>
  <c r="S3931" i="26"/>
  <c r="P3931" i="26"/>
  <c r="O3931" i="26"/>
  <c r="T3930" i="26"/>
  <c r="S3930" i="26"/>
  <c r="P3930" i="26"/>
  <c r="O3930" i="26"/>
  <c r="T3929" i="26"/>
  <c r="S3929" i="26"/>
  <c r="P3929" i="26"/>
  <c r="O3929" i="26"/>
  <c r="T3928" i="26"/>
  <c r="S3928" i="26"/>
  <c r="P3928" i="26"/>
  <c r="O3928" i="26"/>
  <c r="T3927" i="26"/>
  <c r="S3927" i="26"/>
  <c r="P3927" i="26"/>
  <c r="O3927" i="26"/>
  <c r="T3926" i="26"/>
  <c r="S3926" i="26"/>
  <c r="P3926" i="26"/>
  <c r="O3926" i="26"/>
  <c r="T3925" i="26"/>
  <c r="S3925" i="26"/>
  <c r="P3925" i="26"/>
  <c r="O3925" i="26"/>
  <c r="T3924" i="26"/>
  <c r="S3924" i="26"/>
  <c r="P3924" i="26"/>
  <c r="O3924" i="26"/>
  <c r="T3923" i="26"/>
  <c r="S3923" i="26"/>
  <c r="P3923" i="26"/>
  <c r="O3923" i="26"/>
  <c r="T3922" i="26"/>
  <c r="S3922" i="26"/>
  <c r="P3922" i="26"/>
  <c r="O3922" i="26"/>
  <c r="T3921" i="26"/>
  <c r="S3921" i="26"/>
  <c r="P3921" i="26"/>
  <c r="O3921" i="26"/>
  <c r="T3920" i="26"/>
  <c r="S3920" i="26"/>
  <c r="P3920" i="26"/>
  <c r="O3920" i="26"/>
  <c r="T3919" i="26"/>
  <c r="S3919" i="26"/>
  <c r="P3919" i="26"/>
  <c r="O3919" i="26"/>
  <c r="T3918" i="26"/>
  <c r="S3918" i="26"/>
  <c r="P3918" i="26"/>
  <c r="O3918" i="26"/>
  <c r="T3917" i="26"/>
  <c r="S3917" i="26"/>
  <c r="P3917" i="26"/>
  <c r="O3917" i="26"/>
  <c r="T3916" i="26"/>
  <c r="S3916" i="26"/>
  <c r="P3916" i="26"/>
  <c r="O3916" i="26"/>
  <c r="T3915" i="26"/>
  <c r="S3915" i="26"/>
  <c r="P3915" i="26"/>
  <c r="O3915" i="26"/>
  <c r="T3914" i="26"/>
  <c r="S3914" i="26"/>
  <c r="P3914" i="26"/>
  <c r="O3914" i="26"/>
  <c r="T3913" i="26"/>
  <c r="S3913" i="26"/>
  <c r="P3913" i="26"/>
  <c r="O3913" i="26"/>
  <c r="T3912" i="26"/>
  <c r="S3912" i="26"/>
  <c r="P3912" i="26"/>
  <c r="O3912" i="26"/>
  <c r="T3911" i="26"/>
  <c r="S3911" i="26"/>
  <c r="P3911" i="26"/>
  <c r="O3911" i="26"/>
  <c r="T3910" i="26"/>
  <c r="S3910" i="26"/>
  <c r="P3910" i="26"/>
  <c r="O3910" i="26"/>
  <c r="T3909" i="26"/>
  <c r="S3909" i="26"/>
  <c r="P3909" i="26"/>
  <c r="O3909" i="26"/>
  <c r="T3908" i="26"/>
  <c r="S3908" i="26"/>
  <c r="P3908" i="26"/>
  <c r="O3908" i="26"/>
  <c r="T3907" i="26"/>
  <c r="S3907" i="26"/>
  <c r="P3907" i="26"/>
  <c r="O3907" i="26"/>
  <c r="T3906" i="26"/>
  <c r="S3906" i="26"/>
  <c r="P3906" i="26"/>
  <c r="O3906" i="26"/>
  <c r="T3905" i="26"/>
  <c r="S3905" i="26"/>
  <c r="P3905" i="26"/>
  <c r="O3905" i="26"/>
  <c r="T3904" i="26"/>
  <c r="S3904" i="26"/>
  <c r="P3904" i="26"/>
  <c r="O3904" i="26"/>
  <c r="T3903" i="26"/>
  <c r="S3903" i="26"/>
  <c r="P3903" i="26"/>
  <c r="O3903" i="26"/>
  <c r="T3902" i="26"/>
  <c r="S3902" i="26"/>
  <c r="P3902" i="26"/>
  <c r="O3902" i="26"/>
  <c r="T3901" i="26"/>
  <c r="S3901" i="26"/>
  <c r="P3901" i="26"/>
  <c r="O3901" i="26"/>
  <c r="T3900" i="26"/>
  <c r="S3900" i="26"/>
  <c r="P3900" i="26"/>
  <c r="O3900" i="26"/>
  <c r="T3899" i="26"/>
  <c r="S3899" i="26"/>
  <c r="P3899" i="26"/>
  <c r="O3899" i="26"/>
  <c r="T3898" i="26"/>
  <c r="S3898" i="26"/>
  <c r="P3898" i="26"/>
  <c r="O3898" i="26"/>
  <c r="T3897" i="26"/>
  <c r="S3897" i="26"/>
  <c r="P3897" i="26"/>
  <c r="O3897" i="26"/>
  <c r="T3896" i="26"/>
  <c r="S3896" i="26"/>
  <c r="P3896" i="26"/>
  <c r="O3896" i="26"/>
  <c r="T3895" i="26"/>
  <c r="S3895" i="26"/>
  <c r="P3895" i="26"/>
  <c r="O3895" i="26"/>
  <c r="T3894" i="26"/>
  <c r="S3894" i="26"/>
  <c r="P3894" i="26"/>
  <c r="O3894" i="26"/>
  <c r="T3893" i="26"/>
  <c r="S3893" i="26"/>
  <c r="P3893" i="26"/>
  <c r="O3893" i="26"/>
  <c r="T3892" i="26"/>
  <c r="S3892" i="26"/>
  <c r="P3892" i="26"/>
  <c r="O3892" i="26"/>
  <c r="T3891" i="26"/>
  <c r="S3891" i="26"/>
  <c r="P3891" i="26"/>
  <c r="O3891" i="26"/>
  <c r="T3890" i="26"/>
  <c r="S3890" i="26"/>
  <c r="P3890" i="26"/>
  <c r="O3890" i="26"/>
  <c r="T3889" i="26"/>
  <c r="S3889" i="26"/>
  <c r="P3889" i="26"/>
  <c r="O3889" i="26"/>
  <c r="T3888" i="26"/>
  <c r="S3888" i="26"/>
  <c r="P3888" i="26"/>
  <c r="O3888" i="26"/>
  <c r="T3887" i="26"/>
  <c r="S3887" i="26"/>
  <c r="P3887" i="26"/>
  <c r="O3887" i="26"/>
  <c r="T3886" i="26"/>
  <c r="S3886" i="26"/>
  <c r="P3886" i="26"/>
  <c r="O3886" i="26"/>
  <c r="T3885" i="26"/>
  <c r="S3885" i="26"/>
  <c r="P3885" i="26"/>
  <c r="O3885" i="26"/>
  <c r="T3884" i="26"/>
  <c r="S3884" i="26"/>
  <c r="P3884" i="26"/>
  <c r="O3884" i="26"/>
  <c r="T3883" i="26"/>
  <c r="S3883" i="26"/>
  <c r="P3883" i="26"/>
  <c r="O3883" i="26"/>
  <c r="T3882" i="26"/>
  <c r="S3882" i="26"/>
  <c r="P3882" i="26"/>
  <c r="O3882" i="26"/>
  <c r="T3881" i="26"/>
  <c r="S3881" i="26"/>
  <c r="P3881" i="26"/>
  <c r="O3881" i="26"/>
  <c r="T3880" i="26"/>
  <c r="S3880" i="26"/>
  <c r="P3880" i="26"/>
  <c r="O3880" i="26"/>
  <c r="T3879" i="26"/>
  <c r="S3879" i="26"/>
  <c r="P3879" i="26"/>
  <c r="O3879" i="26"/>
  <c r="T3878" i="26"/>
  <c r="S3878" i="26"/>
  <c r="P3878" i="26"/>
  <c r="O3878" i="26"/>
  <c r="T3877" i="26"/>
  <c r="S3877" i="26"/>
  <c r="P3877" i="26"/>
  <c r="O3877" i="26"/>
  <c r="T3876" i="26"/>
  <c r="S3876" i="26"/>
  <c r="P3876" i="26"/>
  <c r="O3876" i="26"/>
  <c r="T3875" i="26"/>
  <c r="S3875" i="26"/>
  <c r="P3875" i="26"/>
  <c r="O3875" i="26"/>
  <c r="T3874" i="26"/>
  <c r="S3874" i="26"/>
  <c r="P3874" i="26"/>
  <c r="O3874" i="26"/>
  <c r="T3873" i="26"/>
  <c r="S3873" i="26"/>
  <c r="P3873" i="26"/>
  <c r="O3873" i="26"/>
  <c r="T3872" i="26"/>
  <c r="S3872" i="26"/>
  <c r="P3872" i="26"/>
  <c r="O3872" i="26"/>
  <c r="T3871" i="26"/>
  <c r="S3871" i="26"/>
  <c r="P3871" i="26"/>
  <c r="O3871" i="26"/>
  <c r="T3870" i="26"/>
  <c r="S3870" i="26"/>
  <c r="P3870" i="26"/>
  <c r="O3870" i="26"/>
  <c r="T3869" i="26"/>
  <c r="S3869" i="26"/>
  <c r="P3869" i="26"/>
  <c r="O3869" i="26"/>
  <c r="T3868" i="26"/>
  <c r="S3868" i="26"/>
  <c r="P3868" i="26"/>
  <c r="O3868" i="26"/>
  <c r="T3867" i="26"/>
  <c r="S3867" i="26"/>
  <c r="P3867" i="26"/>
  <c r="O3867" i="26"/>
  <c r="T3866" i="26"/>
  <c r="S3866" i="26"/>
  <c r="P3866" i="26"/>
  <c r="O3866" i="26"/>
  <c r="T3865" i="26"/>
  <c r="S3865" i="26"/>
  <c r="P3865" i="26"/>
  <c r="O3865" i="26"/>
  <c r="T3864" i="26"/>
  <c r="S3864" i="26"/>
  <c r="P3864" i="26"/>
  <c r="O3864" i="26"/>
  <c r="T3863" i="26"/>
  <c r="S3863" i="26"/>
  <c r="P3863" i="26"/>
  <c r="O3863" i="26"/>
  <c r="T3862" i="26"/>
  <c r="S3862" i="26"/>
  <c r="P3862" i="26"/>
  <c r="O3862" i="26"/>
  <c r="T3861" i="26"/>
  <c r="S3861" i="26"/>
  <c r="P3861" i="26"/>
  <c r="O3861" i="26"/>
  <c r="T3860" i="26"/>
  <c r="S3860" i="26"/>
  <c r="P3860" i="26"/>
  <c r="O3860" i="26"/>
  <c r="T3859" i="26"/>
  <c r="S3859" i="26"/>
  <c r="P3859" i="26"/>
  <c r="O3859" i="26"/>
  <c r="T3858" i="26"/>
  <c r="S3858" i="26"/>
  <c r="P3858" i="26"/>
  <c r="O3858" i="26"/>
  <c r="T3857" i="26"/>
  <c r="S3857" i="26"/>
  <c r="P3857" i="26"/>
  <c r="O3857" i="26"/>
  <c r="T3856" i="26"/>
  <c r="S3856" i="26"/>
  <c r="P3856" i="26"/>
  <c r="O3856" i="26"/>
  <c r="T3855" i="26"/>
  <c r="S3855" i="26"/>
  <c r="P3855" i="26"/>
  <c r="O3855" i="26"/>
  <c r="T3854" i="26"/>
  <c r="S3854" i="26"/>
  <c r="P3854" i="26"/>
  <c r="O3854" i="26"/>
  <c r="T3853" i="26"/>
  <c r="S3853" i="26"/>
  <c r="P3853" i="26"/>
  <c r="O3853" i="26"/>
  <c r="T3852" i="26"/>
  <c r="S3852" i="26"/>
  <c r="P3852" i="26"/>
  <c r="O3852" i="26"/>
  <c r="T3851" i="26"/>
  <c r="S3851" i="26"/>
  <c r="P3851" i="26"/>
  <c r="O3851" i="26"/>
  <c r="T3850" i="26"/>
  <c r="S3850" i="26"/>
  <c r="P3850" i="26"/>
  <c r="O3850" i="26"/>
  <c r="T3849" i="26"/>
  <c r="S3849" i="26"/>
  <c r="P3849" i="26"/>
  <c r="O3849" i="26"/>
  <c r="T3848" i="26"/>
  <c r="S3848" i="26"/>
  <c r="P3848" i="26"/>
  <c r="O3848" i="26"/>
  <c r="T3847" i="26"/>
  <c r="S3847" i="26"/>
  <c r="P3847" i="26"/>
  <c r="O3847" i="26"/>
  <c r="T3846" i="26"/>
  <c r="S3846" i="26"/>
  <c r="P3846" i="26"/>
  <c r="O3846" i="26"/>
  <c r="T3845" i="26"/>
  <c r="S3845" i="26"/>
  <c r="P3845" i="26"/>
  <c r="O3845" i="26"/>
  <c r="T3844" i="26"/>
  <c r="S3844" i="26"/>
  <c r="P3844" i="26"/>
  <c r="O3844" i="26"/>
  <c r="T3843" i="26"/>
  <c r="S3843" i="26"/>
  <c r="P3843" i="26"/>
  <c r="O3843" i="26"/>
  <c r="T3842" i="26"/>
  <c r="S3842" i="26"/>
  <c r="P3842" i="26"/>
  <c r="O3842" i="26"/>
  <c r="T3841" i="26"/>
  <c r="S3841" i="26"/>
  <c r="P3841" i="26"/>
  <c r="O3841" i="26"/>
  <c r="T3840" i="26"/>
  <c r="S3840" i="26"/>
  <c r="P3840" i="26"/>
  <c r="O3840" i="26"/>
  <c r="T3839" i="26"/>
  <c r="S3839" i="26"/>
  <c r="P3839" i="26"/>
  <c r="O3839" i="26"/>
  <c r="T3838" i="26"/>
  <c r="S3838" i="26"/>
  <c r="P3838" i="26"/>
  <c r="O3838" i="26"/>
  <c r="T3837" i="26"/>
  <c r="S3837" i="26"/>
  <c r="P3837" i="26"/>
  <c r="O3837" i="26"/>
  <c r="T3836" i="26"/>
  <c r="S3836" i="26"/>
  <c r="P3836" i="26"/>
  <c r="O3836" i="26"/>
  <c r="T3835" i="26"/>
  <c r="S3835" i="26"/>
  <c r="P3835" i="26"/>
  <c r="O3835" i="26"/>
  <c r="T3834" i="26"/>
  <c r="S3834" i="26"/>
  <c r="P3834" i="26"/>
  <c r="O3834" i="26"/>
  <c r="T3833" i="26"/>
  <c r="S3833" i="26"/>
  <c r="P3833" i="26"/>
  <c r="O3833" i="26"/>
  <c r="T3832" i="26"/>
  <c r="S3832" i="26"/>
  <c r="P3832" i="26"/>
  <c r="O3832" i="26"/>
  <c r="T3831" i="26"/>
  <c r="S3831" i="26"/>
  <c r="P3831" i="26"/>
  <c r="O3831" i="26"/>
  <c r="T3830" i="26"/>
  <c r="S3830" i="26"/>
  <c r="P3830" i="26"/>
  <c r="O3830" i="26"/>
  <c r="T3829" i="26"/>
  <c r="S3829" i="26"/>
  <c r="P3829" i="26"/>
  <c r="O3829" i="26"/>
  <c r="T3828" i="26"/>
  <c r="S3828" i="26"/>
  <c r="P3828" i="26"/>
  <c r="O3828" i="26"/>
  <c r="T3827" i="26"/>
  <c r="S3827" i="26"/>
  <c r="P3827" i="26"/>
  <c r="O3827" i="26"/>
  <c r="T3826" i="26"/>
  <c r="S3826" i="26"/>
  <c r="P3826" i="26"/>
  <c r="O3826" i="26"/>
  <c r="T3825" i="26"/>
  <c r="S3825" i="26"/>
  <c r="P3825" i="26"/>
  <c r="O3825" i="26"/>
  <c r="T3824" i="26"/>
  <c r="S3824" i="26"/>
  <c r="P3824" i="26"/>
  <c r="O3824" i="26"/>
  <c r="T3823" i="26"/>
  <c r="S3823" i="26"/>
  <c r="P3823" i="26"/>
  <c r="O3823" i="26"/>
  <c r="T3822" i="26"/>
  <c r="S3822" i="26"/>
  <c r="P3822" i="26"/>
  <c r="O3822" i="26"/>
  <c r="T3821" i="26"/>
  <c r="S3821" i="26"/>
  <c r="P3821" i="26"/>
  <c r="O3821" i="26"/>
  <c r="T3820" i="26"/>
  <c r="S3820" i="26"/>
  <c r="P3820" i="26"/>
  <c r="O3820" i="26"/>
  <c r="T3819" i="26"/>
  <c r="S3819" i="26"/>
  <c r="P3819" i="26"/>
  <c r="O3819" i="26"/>
  <c r="T3818" i="26"/>
  <c r="S3818" i="26"/>
  <c r="P3818" i="26"/>
  <c r="O3818" i="26"/>
  <c r="T3817" i="26"/>
  <c r="S3817" i="26"/>
  <c r="P3817" i="26"/>
  <c r="O3817" i="26"/>
  <c r="T3816" i="26"/>
  <c r="S3816" i="26"/>
  <c r="P3816" i="26"/>
  <c r="O3816" i="26"/>
  <c r="T3815" i="26"/>
  <c r="S3815" i="26"/>
  <c r="P3815" i="26"/>
  <c r="O3815" i="26"/>
  <c r="T3814" i="26"/>
  <c r="S3814" i="26"/>
  <c r="P3814" i="26"/>
  <c r="O3814" i="26"/>
  <c r="T3813" i="26"/>
  <c r="S3813" i="26"/>
  <c r="P3813" i="26"/>
  <c r="O3813" i="26"/>
  <c r="T3812" i="26"/>
  <c r="S3812" i="26"/>
  <c r="P3812" i="26"/>
  <c r="O3812" i="26"/>
  <c r="T3811" i="26"/>
  <c r="S3811" i="26"/>
  <c r="P3811" i="26"/>
  <c r="O3811" i="26"/>
  <c r="T3810" i="26"/>
  <c r="S3810" i="26"/>
  <c r="P3810" i="26"/>
  <c r="O3810" i="26"/>
  <c r="T3809" i="26"/>
  <c r="S3809" i="26"/>
  <c r="P3809" i="26"/>
  <c r="O3809" i="26"/>
  <c r="T3808" i="26"/>
  <c r="S3808" i="26"/>
  <c r="P3808" i="26"/>
  <c r="O3808" i="26"/>
  <c r="T3807" i="26"/>
  <c r="S3807" i="26"/>
  <c r="P3807" i="26"/>
  <c r="O3807" i="26"/>
  <c r="T3806" i="26"/>
  <c r="S3806" i="26"/>
  <c r="P3806" i="26"/>
  <c r="O3806" i="26"/>
  <c r="T3805" i="26"/>
  <c r="S3805" i="26"/>
  <c r="P3805" i="26"/>
  <c r="O3805" i="26"/>
  <c r="T3804" i="26"/>
  <c r="S3804" i="26"/>
  <c r="P3804" i="26"/>
  <c r="O3804" i="26"/>
  <c r="T3803" i="26"/>
  <c r="S3803" i="26"/>
  <c r="P3803" i="26"/>
  <c r="O3803" i="26"/>
  <c r="T3802" i="26"/>
  <c r="S3802" i="26"/>
  <c r="P3802" i="26"/>
  <c r="O3802" i="26"/>
  <c r="T3801" i="26"/>
  <c r="S3801" i="26"/>
  <c r="P3801" i="26"/>
  <c r="O3801" i="26"/>
  <c r="T3800" i="26"/>
  <c r="S3800" i="26"/>
  <c r="P3800" i="26"/>
  <c r="O3800" i="26"/>
  <c r="T3799" i="26"/>
  <c r="S3799" i="26"/>
  <c r="P3799" i="26"/>
  <c r="O3799" i="26"/>
  <c r="T3798" i="26"/>
  <c r="S3798" i="26"/>
  <c r="P3798" i="26"/>
  <c r="O3798" i="26"/>
  <c r="T3797" i="26"/>
  <c r="S3797" i="26"/>
  <c r="P3797" i="26"/>
  <c r="O3797" i="26"/>
  <c r="T3796" i="26"/>
  <c r="S3796" i="26"/>
  <c r="P3796" i="26"/>
  <c r="O3796" i="26"/>
  <c r="T3795" i="26"/>
  <c r="S3795" i="26"/>
  <c r="P3795" i="26"/>
  <c r="O3795" i="26"/>
  <c r="T3794" i="26"/>
  <c r="S3794" i="26"/>
  <c r="P3794" i="26"/>
  <c r="O3794" i="26"/>
  <c r="T3793" i="26"/>
  <c r="S3793" i="26"/>
  <c r="P3793" i="26"/>
  <c r="O3793" i="26"/>
  <c r="T3792" i="26"/>
  <c r="S3792" i="26"/>
  <c r="P3792" i="26"/>
  <c r="O3792" i="26"/>
  <c r="T3791" i="26"/>
  <c r="S3791" i="26"/>
  <c r="P3791" i="26"/>
  <c r="O3791" i="26"/>
  <c r="T3790" i="26"/>
  <c r="S3790" i="26"/>
  <c r="P3790" i="26"/>
  <c r="O3790" i="26"/>
  <c r="T3789" i="26"/>
  <c r="S3789" i="26"/>
  <c r="P3789" i="26"/>
  <c r="O3789" i="26"/>
  <c r="T3788" i="26"/>
  <c r="S3788" i="26"/>
  <c r="P3788" i="26"/>
  <c r="O3788" i="26"/>
  <c r="T3787" i="26"/>
  <c r="S3787" i="26"/>
  <c r="P3787" i="26"/>
  <c r="O3787" i="26"/>
  <c r="T3786" i="26"/>
  <c r="S3786" i="26"/>
  <c r="P3786" i="26"/>
  <c r="O3786" i="26"/>
  <c r="T3785" i="26"/>
  <c r="S3785" i="26"/>
  <c r="P3785" i="26"/>
  <c r="O3785" i="26"/>
  <c r="T3784" i="26"/>
  <c r="S3784" i="26"/>
  <c r="P3784" i="26"/>
  <c r="O3784" i="26"/>
  <c r="T3783" i="26"/>
  <c r="S3783" i="26"/>
  <c r="P3783" i="26"/>
  <c r="O3783" i="26"/>
  <c r="T3782" i="26"/>
  <c r="S3782" i="26"/>
  <c r="P3782" i="26"/>
  <c r="O3782" i="26"/>
  <c r="T3781" i="26"/>
  <c r="S3781" i="26"/>
  <c r="P3781" i="26"/>
  <c r="O3781" i="26"/>
  <c r="T3780" i="26"/>
  <c r="S3780" i="26"/>
  <c r="P3780" i="26"/>
  <c r="O3780" i="26"/>
  <c r="T3779" i="26"/>
  <c r="S3779" i="26"/>
  <c r="P3779" i="26"/>
  <c r="O3779" i="26"/>
  <c r="T3778" i="26"/>
  <c r="S3778" i="26"/>
  <c r="P3778" i="26"/>
  <c r="O3778" i="26"/>
  <c r="T3777" i="26"/>
  <c r="S3777" i="26"/>
  <c r="P3777" i="26"/>
  <c r="O3777" i="26"/>
  <c r="T3776" i="26"/>
  <c r="S3776" i="26"/>
  <c r="P3776" i="26"/>
  <c r="O3776" i="26"/>
  <c r="T3775" i="26"/>
  <c r="S3775" i="26"/>
  <c r="P3775" i="26"/>
  <c r="O3775" i="26"/>
  <c r="T3774" i="26"/>
  <c r="S3774" i="26"/>
  <c r="P3774" i="26"/>
  <c r="O3774" i="26"/>
  <c r="T3773" i="26"/>
  <c r="S3773" i="26"/>
  <c r="P3773" i="26"/>
  <c r="O3773" i="26"/>
  <c r="T3772" i="26"/>
  <c r="S3772" i="26"/>
  <c r="P3772" i="26"/>
  <c r="O3772" i="26"/>
  <c r="T3771" i="26"/>
  <c r="S3771" i="26"/>
  <c r="P3771" i="26"/>
  <c r="O3771" i="26"/>
  <c r="T3770" i="26"/>
  <c r="S3770" i="26"/>
  <c r="P3770" i="26"/>
  <c r="O3770" i="26"/>
  <c r="T3769" i="26"/>
  <c r="S3769" i="26"/>
  <c r="P3769" i="26"/>
  <c r="O3769" i="26"/>
  <c r="T3768" i="26"/>
  <c r="S3768" i="26"/>
  <c r="P3768" i="26"/>
  <c r="O3768" i="26"/>
  <c r="T3767" i="26"/>
  <c r="S3767" i="26"/>
  <c r="P3767" i="26"/>
  <c r="O3767" i="26"/>
  <c r="T3766" i="26"/>
  <c r="S3766" i="26"/>
  <c r="P3766" i="26"/>
  <c r="O3766" i="26"/>
  <c r="T3765" i="26"/>
  <c r="S3765" i="26"/>
  <c r="P3765" i="26"/>
  <c r="O3765" i="26"/>
  <c r="T3764" i="26"/>
  <c r="S3764" i="26"/>
  <c r="P3764" i="26"/>
  <c r="O3764" i="26"/>
  <c r="T3763" i="26"/>
  <c r="S3763" i="26"/>
  <c r="P3763" i="26"/>
  <c r="O3763" i="26"/>
  <c r="T3762" i="26"/>
  <c r="S3762" i="26"/>
  <c r="P3762" i="26"/>
  <c r="O3762" i="26"/>
  <c r="T3761" i="26"/>
  <c r="S3761" i="26"/>
  <c r="P3761" i="26"/>
  <c r="O3761" i="26"/>
  <c r="T3760" i="26"/>
  <c r="S3760" i="26"/>
  <c r="P3760" i="26"/>
  <c r="O3760" i="26"/>
  <c r="T3759" i="26"/>
  <c r="S3759" i="26"/>
  <c r="P3759" i="26"/>
  <c r="O3759" i="26"/>
  <c r="T3758" i="26"/>
  <c r="S3758" i="26"/>
  <c r="P3758" i="26"/>
  <c r="O3758" i="26"/>
  <c r="T3757" i="26"/>
  <c r="S3757" i="26"/>
  <c r="P3757" i="26"/>
  <c r="O3757" i="26"/>
  <c r="T3756" i="26"/>
  <c r="S3756" i="26"/>
  <c r="P3756" i="26"/>
  <c r="O3756" i="26"/>
  <c r="T3755" i="26"/>
  <c r="S3755" i="26"/>
  <c r="P3755" i="26"/>
  <c r="O3755" i="26"/>
  <c r="T3754" i="26"/>
  <c r="S3754" i="26"/>
  <c r="P3754" i="26"/>
  <c r="O3754" i="26"/>
  <c r="T3753" i="26"/>
  <c r="S3753" i="26"/>
  <c r="P3753" i="26"/>
  <c r="O3753" i="26"/>
  <c r="T3752" i="26"/>
  <c r="S3752" i="26"/>
  <c r="P3752" i="26"/>
  <c r="O3752" i="26"/>
  <c r="T3751" i="26"/>
  <c r="S3751" i="26"/>
  <c r="P3751" i="26"/>
  <c r="O3751" i="26"/>
  <c r="T3750" i="26"/>
  <c r="S3750" i="26"/>
  <c r="P3750" i="26"/>
  <c r="O3750" i="26"/>
  <c r="T3749" i="26"/>
  <c r="S3749" i="26"/>
  <c r="P3749" i="26"/>
  <c r="O3749" i="26"/>
  <c r="T3748" i="26"/>
  <c r="S3748" i="26"/>
  <c r="P3748" i="26"/>
  <c r="O3748" i="26"/>
  <c r="T3747" i="26"/>
  <c r="S3747" i="26"/>
  <c r="P3747" i="26"/>
  <c r="O3747" i="26"/>
  <c r="T3746" i="26"/>
  <c r="S3746" i="26"/>
  <c r="P3746" i="26"/>
  <c r="O3746" i="26"/>
  <c r="T3745" i="26"/>
  <c r="S3745" i="26"/>
  <c r="P3745" i="26"/>
  <c r="O3745" i="26"/>
  <c r="T3744" i="26"/>
  <c r="S3744" i="26"/>
  <c r="P3744" i="26"/>
  <c r="O3744" i="26"/>
  <c r="T3743" i="26"/>
  <c r="S3743" i="26"/>
  <c r="P3743" i="26"/>
  <c r="O3743" i="26"/>
  <c r="T3742" i="26"/>
  <c r="S3742" i="26"/>
  <c r="P3742" i="26"/>
  <c r="O3742" i="26"/>
  <c r="T3741" i="26"/>
  <c r="S3741" i="26"/>
  <c r="P3741" i="26"/>
  <c r="O3741" i="26"/>
  <c r="T3740" i="26"/>
  <c r="S3740" i="26"/>
  <c r="P3740" i="26"/>
  <c r="O3740" i="26"/>
  <c r="T3739" i="26"/>
  <c r="S3739" i="26"/>
  <c r="P3739" i="26"/>
  <c r="O3739" i="26"/>
  <c r="T3738" i="26"/>
  <c r="S3738" i="26"/>
  <c r="P3738" i="26"/>
  <c r="O3738" i="26"/>
  <c r="T3737" i="26"/>
  <c r="S3737" i="26"/>
  <c r="P3737" i="26"/>
  <c r="O3737" i="26"/>
  <c r="T3736" i="26"/>
  <c r="S3736" i="26"/>
  <c r="P3736" i="26"/>
  <c r="O3736" i="26"/>
  <c r="T3735" i="26"/>
  <c r="S3735" i="26"/>
  <c r="P3735" i="26"/>
  <c r="O3735" i="26"/>
  <c r="T3734" i="26"/>
  <c r="S3734" i="26"/>
  <c r="P3734" i="26"/>
  <c r="O3734" i="26"/>
  <c r="T3733" i="26"/>
  <c r="S3733" i="26"/>
  <c r="P3733" i="26"/>
  <c r="O3733" i="26"/>
  <c r="T3732" i="26"/>
  <c r="S3732" i="26"/>
  <c r="P3732" i="26"/>
  <c r="O3732" i="26"/>
  <c r="T3731" i="26"/>
  <c r="S3731" i="26"/>
  <c r="P3731" i="26"/>
  <c r="O3731" i="26"/>
  <c r="T3730" i="26"/>
  <c r="S3730" i="26"/>
  <c r="P3730" i="26"/>
  <c r="O3730" i="26"/>
  <c r="T3729" i="26"/>
  <c r="S3729" i="26"/>
  <c r="P3729" i="26"/>
  <c r="O3729" i="26"/>
  <c r="T3728" i="26"/>
  <c r="S3728" i="26"/>
  <c r="P3728" i="26"/>
  <c r="O3728" i="26"/>
  <c r="T3727" i="26"/>
  <c r="S3727" i="26"/>
  <c r="P3727" i="26"/>
  <c r="O3727" i="26"/>
  <c r="T3726" i="26"/>
  <c r="S3726" i="26"/>
  <c r="P3726" i="26"/>
  <c r="O3726" i="26"/>
  <c r="T3725" i="26"/>
  <c r="S3725" i="26"/>
  <c r="P3725" i="26"/>
  <c r="O3725" i="26"/>
  <c r="T3724" i="26"/>
  <c r="S3724" i="26"/>
  <c r="P3724" i="26"/>
  <c r="O3724" i="26"/>
  <c r="T3723" i="26"/>
  <c r="S3723" i="26"/>
  <c r="P3723" i="26"/>
  <c r="O3723" i="26"/>
  <c r="T3722" i="26"/>
  <c r="S3722" i="26"/>
  <c r="P3722" i="26"/>
  <c r="O3722" i="26"/>
  <c r="T3721" i="26"/>
  <c r="S3721" i="26"/>
  <c r="P3721" i="26"/>
  <c r="O3721" i="26"/>
  <c r="T3720" i="26"/>
  <c r="S3720" i="26"/>
  <c r="P3720" i="26"/>
  <c r="O3720" i="26"/>
  <c r="T3719" i="26"/>
  <c r="S3719" i="26"/>
  <c r="P3719" i="26"/>
  <c r="O3719" i="26"/>
  <c r="T3718" i="26"/>
  <c r="S3718" i="26"/>
  <c r="P3718" i="26"/>
  <c r="O3718" i="26"/>
  <c r="T3717" i="26"/>
  <c r="S3717" i="26"/>
  <c r="P3717" i="26"/>
  <c r="O3717" i="26"/>
  <c r="T3716" i="26"/>
  <c r="S3716" i="26"/>
  <c r="P3716" i="26"/>
  <c r="O3716" i="26"/>
  <c r="T3715" i="26"/>
  <c r="S3715" i="26"/>
  <c r="P3715" i="26"/>
  <c r="O3715" i="26"/>
  <c r="T3714" i="26"/>
  <c r="S3714" i="26"/>
  <c r="P3714" i="26"/>
  <c r="O3714" i="26"/>
  <c r="T3713" i="26"/>
  <c r="S3713" i="26"/>
  <c r="P3713" i="26"/>
  <c r="O3713" i="26"/>
  <c r="T3712" i="26"/>
  <c r="S3712" i="26"/>
  <c r="P3712" i="26"/>
  <c r="O3712" i="26"/>
  <c r="T3711" i="26"/>
  <c r="S3711" i="26"/>
  <c r="P3711" i="26"/>
  <c r="O3711" i="26"/>
  <c r="T3710" i="26"/>
  <c r="S3710" i="26"/>
  <c r="P3710" i="26"/>
  <c r="O3710" i="26"/>
  <c r="T3709" i="26"/>
  <c r="S3709" i="26"/>
  <c r="P3709" i="26"/>
  <c r="O3709" i="26"/>
  <c r="T3708" i="26"/>
  <c r="S3708" i="26"/>
  <c r="P3708" i="26"/>
  <c r="O3708" i="26"/>
  <c r="T3707" i="26"/>
  <c r="S3707" i="26"/>
  <c r="P3707" i="26"/>
  <c r="O3707" i="26"/>
  <c r="T3706" i="26"/>
  <c r="S3706" i="26"/>
  <c r="P3706" i="26"/>
  <c r="O3706" i="26"/>
  <c r="T3705" i="26"/>
  <c r="S3705" i="26"/>
  <c r="P3705" i="26"/>
  <c r="O3705" i="26"/>
  <c r="T3704" i="26"/>
  <c r="S3704" i="26"/>
  <c r="P3704" i="26"/>
  <c r="O3704" i="26"/>
  <c r="T3703" i="26"/>
  <c r="S3703" i="26"/>
  <c r="P3703" i="26"/>
  <c r="O3703" i="26"/>
  <c r="T3702" i="26"/>
  <c r="S3702" i="26"/>
  <c r="P3702" i="26"/>
  <c r="O3702" i="26"/>
  <c r="T3701" i="26"/>
  <c r="S3701" i="26"/>
  <c r="P3701" i="26"/>
  <c r="O3701" i="26"/>
  <c r="T3700" i="26"/>
  <c r="S3700" i="26"/>
  <c r="P3700" i="26"/>
  <c r="O3700" i="26"/>
  <c r="T3699" i="26"/>
  <c r="S3699" i="26"/>
  <c r="P3699" i="26"/>
  <c r="O3699" i="26"/>
  <c r="T3698" i="26"/>
  <c r="S3698" i="26"/>
  <c r="P3698" i="26"/>
  <c r="O3698" i="26"/>
  <c r="T3697" i="26"/>
  <c r="S3697" i="26"/>
  <c r="P3697" i="26"/>
  <c r="O3697" i="26"/>
  <c r="T3696" i="26"/>
  <c r="S3696" i="26"/>
  <c r="P3696" i="26"/>
  <c r="O3696" i="26"/>
  <c r="T3695" i="26"/>
  <c r="S3695" i="26"/>
  <c r="P3695" i="26"/>
  <c r="O3695" i="26"/>
  <c r="T3694" i="26"/>
  <c r="S3694" i="26"/>
  <c r="P3694" i="26"/>
  <c r="O3694" i="26"/>
  <c r="T3693" i="26"/>
  <c r="S3693" i="26"/>
  <c r="P3693" i="26"/>
  <c r="O3693" i="26"/>
  <c r="T3692" i="26"/>
  <c r="S3692" i="26"/>
  <c r="P3692" i="26"/>
  <c r="O3692" i="26"/>
  <c r="T3691" i="26"/>
  <c r="S3691" i="26"/>
  <c r="P3691" i="26"/>
  <c r="O3691" i="26"/>
  <c r="T3690" i="26"/>
  <c r="S3690" i="26"/>
  <c r="P3690" i="26"/>
  <c r="O3690" i="26"/>
  <c r="T3689" i="26"/>
  <c r="S3689" i="26"/>
  <c r="P3689" i="26"/>
  <c r="O3689" i="26"/>
  <c r="T3688" i="26"/>
  <c r="S3688" i="26"/>
  <c r="P3688" i="26"/>
  <c r="O3688" i="26"/>
  <c r="T3687" i="26"/>
  <c r="S3687" i="26"/>
  <c r="P3687" i="26"/>
  <c r="O3687" i="26"/>
  <c r="T3686" i="26"/>
  <c r="S3686" i="26"/>
  <c r="P3686" i="26"/>
  <c r="O3686" i="26"/>
  <c r="T3685" i="26"/>
  <c r="S3685" i="26"/>
  <c r="P3685" i="26"/>
  <c r="O3685" i="26"/>
  <c r="T3684" i="26"/>
  <c r="S3684" i="26"/>
  <c r="P3684" i="26"/>
  <c r="O3684" i="26"/>
  <c r="T3683" i="26"/>
  <c r="S3683" i="26"/>
  <c r="P3683" i="26"/>
  <c r="O3683" i="26"/>
  <c r="T3682" i="26"/>
  <c r="S3682" i="26"/>
  <c r="P3682" i="26"/>
  <c r="O3682" i="26"/>
  <c r="T3681" i="26"/>
  <c r="S3681" i="26"/>
  <c r="P3681" i="26"/>
  <c r="O3681" i="26"/>
  <c r="T3680" i="26"/>
  <c r="S3680" i="26"/>
  <c r="P3680" i="26"/>
  <c r="O3680" i="26"/>
  <c r="T3679" i="26"/>
  <c r="S3679" i="26"/>
  <c r="P3679" i="26"/>
  <c r="O3679" i="26"/>
  <c r="T3678" i="26"/>
  <c r="S3678" i="26"/>
  <c r="P3678" i="26"/>
  <c r="O3678" i="26"/>
  <c r="T3677" i="26"/>
  <c r="S3677" i="26"/>
  <c r="P3677" i="26"/>
  <c r="O3677" i="26"/>
  <c r="T3676" i="26"/>
  <c r="S3676" i="26"/>
  <c r="P3676" i="26"/>
  <c r="O3676" i="26"/>
  <c r="T3675" i="26"/>
  <c r="S3675" i="26"/>
  <c r="P3675" i="26"/>
  <c r="O3675" i="26"/>
  <c r="T3674" i="26"/>
  <c r="S3674" i="26"/>
  <c r="P3674" i="26"/>
  <c r="O3674" i="26"/>
  <c r="T3673" i="26"/>
  <c r="S3673" i="26"/>
  <c r="P3673" i="26"/>
  <c r="O3673" i="26"/>
  <c r="T3672" i="26"/>
  <c r="S3672" i="26"/>
  <c r="P3672" i="26"/>
  <c r="O3672" i="26"/>
  <c r="T3671" i="26"/>
  <c r="S3671" i="26"/>
  <c r="P3671" i="26"/>
  <c r="O3671" i="26"/>
  <c r="T3670" i="26"/>
  <c r="S3670" i="26"/>
  <c r="P3670" i="26"/>
  <c r="O3670" i="26"/>
  <c r="T3669" i="26"/>
  <c r="S3669" i="26"/>
  <c r="P3669" i="26"/>
  <c r="O3669" i="26"/>
  <c r="T3668" i="26"/>
  <c r="S3668" i="26"/>
  <c r="P3668" i="26"/>
  <c r="O3668" i="26"/>
  <c r="T3667" i="26"/>
  <c r="S3667" i="26"/>
  <c r="P3667" i="26"/>
  <c r="O3667" i="26"/>
  <c r="T3666" i="26"/>
  <c r="S3666" i="26"/>
  <c r="P3666" i="26"/>
  <c r="O3666" i="26"/>
  <c r="T3665" i="26"/>
  <c r="S3665" i="26"/>
  <c r="P3665" i="26"/>
  <c r="O3665" i="26"/>
  <c r="T3664" i="26"/>
  <c r="S3664" i="26"/>
  <c r="P3664" i="26"/>
  <c r="O3664" i="26"/>
  <c r="T3663" i="26"/>
  <c r="S3663" i="26"/>
  <c r="P3663" i="26"/>
  <c r="O3663" i="26"/>
  <c r="T3662" i="26"/>
  <c r="S3662" i="26"/>
  <c r="P3662" i="26"/>
  <c r="O3662" i="26"/>
  <c r="T3661" i="26"/>
  <c r="S3661" i="26"/>
  <c r="P3661" i="26"/>
  <c r="O3661" i="26"/>
  <c r="T3660" i="26"/>
  <c r="S3660" i="26"/>
  <c r="P3660" i="26"/>
  <c r="O3660" i="26"/>
  <c r="T3659" i="26"/>
  <c r="S3659" i="26"/>
  <c r="P3659" i="26"/>
  <c r="O3659" i="26"/>
  <c r="T3658" i="26"/>
  <c r="S3658" i="26"/>
  <c r="P3658" i="26"/>
  <c r="O3658" i="26"/>
  <c r="T3657" i="26"/>
  <c r="S3657" i="26"/>
  <c r="P3657" i="26"/>
  <c r="O3657" i="26"/>
  <c r="T3656" i="26"/>
  <c r="S3656" i="26"/>
  <c r="P3656" i="26"/>
  <c r="O3656" i="26"/>
  <c r="T3655" i="26"/>
  <c r="S3655" i="26"/>
  <c r="P3655" i="26"/>
  <c r="O3655" i="26"/>
  <c r="T3654" i="26"/>
  <c r="S3654" i="26"/>
  <c r="P3654" i="26"/>
  <c r="O3654" i="26"/>
  <c r="T3653" i="26"/>
  <c r="S3653" i="26"/>
  <c r="P3653" i="26"/>
  <c r="O3653" i="26"/>
  <c r="T3652" i="26"/>
  <c r="S3652" i="26"/>
  <c r="P3652" i="26"/>
  <c r="O3652" i="26"/>
  <c r="T3651" i="26"/>
  <c r="S3651" i="26"/>
  <c r="P3651" i="26"/>
  <c r="O3651" i="26"/>
  <c r="T3650" i="26"/>
  <c r="S3650" i="26"/>
  <c r="P3650" i="26"/>
  <c r="O3650" i="26"/>
  <c r="T3649" i="26"/>
  <c r="S3649" i="26"/>
  <c r="P3649" i="26"/>
  <c r="O3649" i="26"/>
  <c r="T3648" i="26"/>
  <c r="S3648" i="26"/>
  <c r="P3648" i="26"/>
  <c r="O3648" i="26"/>
  <c r="T3647" i="26"/>
  <c r="S3647" i="26"/>
  <c r="P3647" i="26"/>
  <c r="O3647" i="26"/>
  <c r="T3646" i="26"/>
  <c r="S3646" i="26"/>
  <c r="P3646" i="26"/>
  <c r="O3646" i="26"/>
  <c r="T3645" i="26"/>
  <c r="S3645" i="26"/>
  <c r="P3645" i="26"/>
  <c r="O3645" i="26"/>
  <c r="T3644" i="26"/>
  <c r="S3644" i="26"/>
  <c r="P3644" i="26"/>
  <c r="O3644" i="26"/>
  <c r="T3643" i="26"/>
  <c r="S3643" i="26"/>
  <c r="P3643" i="26"/>
  <c r="O3643" i="26"/>
  <c r="T3642" i="26"/>
  <c r="S3642" i="26"/>
  <c r="P3642" i="26"/>
  <c r="O3642" i="26"/>
  <c r="T3641" i="26"/>
  <c r="S3641" i="26"/>
  <c r="P3641" i="26"/>
  <c r="O3641" i="26"/>
  <c r="T3640" i="26"/>
  <c r="S3640" i="26"/>
  <c r="P3640" i="26"/>
  <c r="O3640" i="26"/>
  <c r="T3639" i="26"/>
  <c r="S3639" i="26"/>
  <c r="P3639" i="26"/>
  <c r="O3639" i="26"/>
  <c r="T3638" i="26"/>
  <c r="S3638" i="26"/>
  <c r="P3638" i="26"/>
  <c r="O3638" i="26"/>
  <c r="T3637" i="26"/>
  <c r="S3637" i="26"/>
  <c r="P3637" i="26"/>
  <c r="O3637" i="26"/>
  <c r="T3636" i="26"/>
  <c r="S3636" i="26"/>
  <c r="P3636" i="26"/>
  <c r="O3636" i="26"/>
  <c r="T3635" i="26"/>
  <c r="S3635" i="26"/>
  <c r="P3635" i="26"/>
  <c r="O3635" i="26"/>
  <c r="T3634" i="26"/>
  <c r="S3634" i="26"/>
  <c r="P3634" i="26"/>
  <c r="O3634" i="26"/>
  <c r="T3633" i="26"/>
  <c r="S3633" i="26"/>
  <c r="P3633" i="26"/>
  <c r="O3633" i="26"/>
  <c r="T3632" i="26"/>
  <c r="S3632" i="26"/>
  <c r="P3632" i="26"/>
  <c r="O3632" i="26"/>
  <c r="T3631" i="26"/>
  <c r="S3631" i="26"/>
  <c r="P3631" i="26"/>
  <c r="O3631" i="26"/>
  <c r="T3630" i="26"/>
  <c r="S3630" i="26"/>
  <c r="P3630" i="26"/>
  <c r="O3630" i="26"/>
  <c r="T3629" i="26"/>
  <c r="S3629" i="26"/>
  <c r="P3629" i="26"/>
  <c r="O3629" i="26"/>
  <c r="T3628" i="26"/>
  <c r="S3628" i="26"/>
  <c r="P3628" i="26"/>
  <c r="O3628" i="26"/>
  <c r="T3627" i="26"/>
  <c r="S3627" i="26"/>
  <c r="P3627" i="26"/>
  <c r="O3627" i="26"/>
  <c r="T3626" i="26"/>
  <c r="S3626" i="26"/>
  <c r="P3626" i="26"/>
  <c r="O3626" i="26"/>
  <c r="T3625" i="26"/>
  <c r="S3625" i="26"/>
  <c r="P3625" i="26"/>
  <c r="O3625" i="26"/>
  <c r="T3624" i="26"/>
  <c r="S3624" i="26"/>
  <c r="P3624" i="26"/>
  <c r="O3624" i="26"/>
  <c r="T3623" i="26"/>
  <c r="S3623" i="26"/>
  <c r="P3623" i="26"/>
  <c r="O3623" i="26"/>
  <c r="T3622" i="26"/>
  <c r="S3622" i="26"/>
  <c r="P3622" i="26"/>
  <c r="O3622" i="26"/>
  <c r="T3621" i="26"/>
  <c r="S3621" i="26"/>
  <c r="P3621" i="26"/>
  <c r="O3621" i="26"/>
  <c r="T3620" i="26"/>
  <c r="S3620" i="26"/>
  <c r="P3620" i="26"/>
  <c r="O3620" i="26"/>
  <c r="T3619" i="26"/>
  <c r="S3619" i="26"/>
  <c r="P3619" i="26"/>
  <c r="O3619" i="26"/>
  <c r="T3618" i="26"/>
  <c r="S3618" i="26"/>
  <c r="P3618" i="26"/>
  <c r="O3618" i="26"/>
  <c r="T3617" i="26"/>
  <c r="S3617" i="26"/>
  <c r="P3617" i="26"/>
  <c r="O3617" i="26"/>
  <c r="T3616" i="26"/>
  <c r="S3616" i="26"/>
  <c r="P3616" i="26"/>
  <c r="O3616" i="26"/>
  <c r="T3615" i="26"/>
  <c r="S3615" i="26"/>
  <c r="P3615" i="26"/>
  <c r="O3615" i="26"/>
  <c r="T3614" i="26"/>
  <c r="S3614" i="26"/>
  <c r="P3614" i="26"/>
  <c r="O3614" i="26"/>
  <c r="T3613" i="26"/>
  <c r="S3613" i="26"/>
  <c r="P3613" i="26"/>
  <c r="O3613" i="26"/>
  <c r="T3612" i="26"/>
  <c r="S3612" i="26"/>
  <c r="P3612" i="26"/>
  <c r="O3612" i="26"/>
  <c r="T3611" i="26"/>
  <c r="S3611" i="26"/>
  <c r="P3611" i="26"/>
  <c r="O3611" i="26"/>
  <c r="T3610" i="26"/>
  <c r="S3610" i="26"/>
  <c r="P3610" i="26"/>
  <c r="O3610" i="26"/>
  <c r="T3609" i="26"/>
  <c r="S3609" i="26"/>
  <c r="P3609" i="26"/>
  <c r="O3609" i="26"/>
  <c r="T3608" i="26"/>
  <c r="S3608" i="26"/>
  <c r="P3608" i="26"/>
  <c r="O3608" i="26"/>
  <c r="T3607" i="26"/>
  <c r="S3607" i="26"/>
  <c r="P3607" i="26"/>
  <c r="O3607" i="26"/>
  <c r="T3606" i="26"/>
  <c r="S3606" i="26"/>
  <c r="P3606" i="26"/>
  <c r="O3606" i="26"/>
  <c r="T3605" i="26"/>
  <c r="S3605" i="26"/>
  <c r="P3605" i="26"/>
  <c r="O3605" i="26"/>
  <c r="T3604" i="26"/>
  <c r="S3604" i="26"/>
  <c r="P3604" i="26"/>
  <c r="O3604" i="26"/>
  <c r="T3603" i="26"/>
  <c r="S3603" i="26"/>
  <c r="P3603" i="26"/>
  <c r="O3603" i="26"/>
  <c r="T3602" i="26"/>
  <c r="S3602" i="26"/>
  <c r="P3602" i="26"/>
  <c r="O3602" i="26"/>
  <c r="T3601" i="26"/>
  <c r="S3601" i="26"/>
  <c r="P3601" i="26"/>
  <c r="O3601" i="26"/>
  <c r="T3600" i="26"/>
  <c r="S3600" i="26"/>
  <c r="P3600" i="26"/>
  <c r="O3600" i="26"/>
  <c r="T3599" i="26"/>
  <c r="S3599" i="26"/>
  <c r="P3599" i="26"/>
  <c r="O3599" i="26"/>
  <c r="T3598" i="26"/>
  <c r="S3598" i="26"/>
  <c r="P3598" i="26"/>
  <c r="O3598" i="26"/>
  <c r="T3597" i="26"/>
  <c r="S3597" i="26"/>
  <c r="P3597" i="26"/>
  <c r="O3597" i="26"/>
  <c r="T3596" i="26"/>
  <c r="S3596" i="26"/>
  <c r="P3596" i="26"/>
  <c r="O3596" i="26"/>
  <c r="T3595" i="26"/>
  <c r="S3595" i="26"/>
  <c r="P3595" i="26"/>
  <c r="O3595" i="26"/>
  <c r="T3594" i="26"/>
  <c r="S3594" i="26"/>
  <c r="P3594" i="26"/>
  <c r="O3594" i="26"/>
  <c r="T3593" i="26"/>
  <c r="S3593" i="26"/>
  <c r="P3593" i="26"/>
  <c r="O3593" i="26"/>
  <c r="T3592" i="26"/>
  <c r="S3592" i="26"/>
  <c r="P3592" i="26"/>
  <c r="O3592" i="26"/>
  <c r="T3591" i="26"/>
  <c r="S3591" i="26"/>
  <c r="P3591" i="26"/>
  <c r="O3591" i="26"/>
  <c r="T3590" i="26"/>
  <c r="S3590" i="26"/>
  <c r="P3590" i="26"/>
  <c r="O3590" i="26"/>
  <c r="T3589" i="26"/>
  <c r="S3589" i="26"/>
  <c r="P3589" i="26"/>
  <c r="O3589" i="26"/>
  <c r="T3588" i="26"/>
  <c r="S3588" i="26"/>
  <c r="P3588" i="26"/>
  <c r="O3588" i="26"/>
  <c r="T3587" i="26"/>
  <c r="S3587" i="26"/>
  <c r="P3587" i="26"/>
  <c r="O3587" i="26"/>
  <c r="T3586" i="26"/>
  <c r="S3586" i="26"/>
  <c r="P3586" i="26"/>
  <c r="O3586" i="26"/>
  <c r="T3585" i="26"/>
  <c r="S3585" i="26"/>
  <c r="P3585" i="26"/>
  <c r="O3585" i="26"/>
  <c r="T3584" i="26"/>
  <c r="S3584" i="26"/>
  <c r="P3584" i="26"/>
  <c r="O3584" i="26"/>
  <c r="T3583" i="26"/>
  <c r="S3583" i="26"/>
  <c r="P3583" i="26"/>
  <c r="O3583" i="26"/>
  <c r="T3582" i="26"/>
  <c r="S3582" i="26"/>
  <c r="P3582" i="26"/>
  <c r="O3582" i="26"/>
  <c r="T3581" i="26"/>
  <c r="S3581" i="26"/>
  <c r="P3581" i="26"/>
  <c r="O3581" i="26"/>
  <c r="T3580" i="26"/>
  <c r="S3580" i="26"/>
  <c r="P3580" i="26"/>
  <c r="O3580" i="26"/>
  <c r="T3579" i="26"/>
  <c r="S3579" i="26"/>
  <c r="P3579" i="26"/>
  <c r="O3579" i="26"/>
  <c r="T3578" i="26"/>
  <c r="S3578" i="26"/>
  <c r="P3578" i="26"/>
  <c r="O3578" i="26"/>
  <c r="T3577" i="26"/>
  <c r="S3577" i="26"/>
  <c r="P3577" i="26"/>
  <c r="O3577" i="26"/>
  <c r="T3576" i="26"/>
  <c r="S3576" i="26"/>
  <c r="P3576" i="26"/>
  <c r="O3576" i="26"/>
  <c r="T3575" i="26"/>
  <c r="S3575" i="26"/>
  <c r="P3575" i="26"/>
  <c r="O3575" i="26"/>
  <c r="T3574" i="26"/>
  <c r="S3574" i="26"/>
  <c r="P3574" i="26"/>
  <c r="O3574" i="26"/>
  <c r="T3573" i="26"/>
  <c r="S3573" i="26"/>
  <c r="P3573" i="26"/>
  <c r="O3573" i="26"/>
  <c r="T3572" i="26"/>
  <c r="S3572" i="26"/>
  <c r="P3572" i="26"/>
  <c r="O3572" i="26"/>
  <c r="T3571" i="26"/>
  <c r="S3571" i="26"/>
  <c r="P3571" i="26"/>
  <c r="O3571" i="26"/>
  <c r="T3570" i="26"/>
  <c r="S3570" i="26"/>
  <c r="P3570" i="26"/>
  <c r="O3570" i="26"/>
  <c r="T3569" i="26"/>
  <c r="S3569" i="26"/>
  <c r="P3569" i="26"/>
  <c r="O3569" i="26"/>
  <c r="T3568" i="26"/>
  <c r="S3568" i="26"/>
  <c r="P3568" i="26"/>
  <c r="O3568" i="26"/>
  <c r="T3567" i="26"/>
  <c r="S3567" i="26"/>
  <c r="P3567" i="26"/>
  <c r="O3567" i="26"/>
  <c r="T3566" i="26"/>
  <c r="S3566" i="26"/>
  <c r="P3566" i="26"/>
  <c r="O3566" i="26"/>
  <c r="T3565" i="26"/>
  <c r="S3565" i="26"/>
  <c r="P3565" i="26"/>
  <c r="O3565" i="26"/>
  <c r="T3564" i="26"/>
  <c r="S3564" i="26"/>
  <c r="P3564" i="26"/>
  <c r="O3564" i="26"/>
  <c r="T3563" i="26"/>
  <c r="S3563" i="26"/>
  <c r="P3563" i="26"/>
  <c r="O3563" i="26"/>
  <c r="T3562" i="26"/>
  <c r="S3562" i="26"/>
  <c r="P3562" i="26"/>
  <c r="O3562" i="26"/>
  <c r="T3561" i="26"/>
  <c r="S3561" i="26"/>
  <c r="P3561" i="26"/>
  <c r="O3561" i="26"/>
  <c r="T3560" i="26"/>
  <c r="S3560" i="26"/>
  <c r="P3560" i="26"/>
  <c r="O3560" i="26"/>
  <c r="T3559" i="26"/>
  <c r="S3559" i="26"/>
  <c r="P3559" i="26"/>
  <c r="O3559" i="26"/>
  <c r="T3558" i="26"/>
  <c r="S3558" i="26"/>
  <c r="P3558" i="26"/>
  <c r="O3558" i="26"/>
  <c r="T3557" i="26"/>
  <c r="S3557" i="26"/>
  <c r="P3557" i="26"/>
  <c r="O3557" i="26"/>
  <c r="T3556" i="26"/>
  <c r="S3556" i="26"/>
  <c r="P3556" i="26"/>
  <c r="O3556" i="26"/>
  <c r="T3555" i="26"/>
  <c r="S3555" i="26"/>
  <c r="P3555" i="26"/>
  <c r="O3555" i="26"/>
  <c r="T3554" i="26"/>
  <c r="S3554" i="26"/>
  <c r="P3554" i="26"/>
  <c r="O3554" i="26"/>
  <c r="T3553" i="26"/>
  <c r="S3553" i="26"/>
  <c r="P3553" i="26"/>
  <c r="O3553" i="26"/>
  <c r="T3552" i="26"/>
  <c r="S3552" i="26"/>
  <c r="P3552" i="26"/>
  <c r="O3552" i="26"/>
  <c r="T3551" i="26"/>
  <c r="S3551" i="26"/>
  <c r="P3551" i="26"/>
  <c r="O3551" i="26"/>
  <c r="T3550" i="26"/>
  <c r="S3550" i="26"/>
  <c r="P3550" i="26"/>
  <c r="O3550" i="26"/>
  <c r="T3549" i="26"/>
  <c r="S3549" i="26"/>
  <c r="P3549" i="26"/>
  <c r="O3549" i="26"/>
  <c r="T3548" i="26"/>
  <c r="S3548" i="26"/>
  <c r="P3548" i="26"/>
  <c r="O3548" i="26"/>
  <c r="T3547" i="26"/>
  <c r="S3547" i="26"/>
  <c r="P3547" i="26"/>
  <c r="O3547" i="26"/>
  <c r="T3546" i="26"/>
  <c r="S3546" i="26"/>
  <c r="P3546" i="26"/>
  <c r="O3546" i="26"/>
  <c r="T3545" i="26"/>
  <c r="S3545" i="26"/>
  <c r="P3545" i="26"/>
  <c r="O3545" i="26"/>
  <c r="T3544" i="26"/>
  <c r="S3544" i="26"/>
  <c r="P3544" i="26"/>
  <c r="O3544" i="26"/>
  <c r="T3543" i="26"/>
  <c r="S3543" i="26"/>
  <c r="P3543" i="26"/>
  <c r="O3543" i="26"/>
  <c r="T3542" i="26"/>
  <c r="S3542" i="26"/>
  <c r="P3542" i="26"/>
  <c r="O3542" i="26"/>
  <c r="T3541" i="26"/>
  <c r="S3541" i="26"/>
  <c r="P3541" i="26"/>
  <c r="O3541" i="26"/>
  <c r="T3540" i="26"/>
  <c r="S3540" i="26"/>
  <c r="P3540" i="26"/>
  <c r="O3540" i="26"/>
  <c r="T3539" i="26"/>
  <c r="S3539" i="26"/>
  <c r="P3539" i="26"/>
  <c r="O3539" i="26"/>
  <c r="T3538" i="26"/>
  <c r="S3538" i="26"/>
  <c r="P3538" i="26"/>
  <c r="O3538" i="26"/>
  <c r="T3537" i="26"/>
  <c r="S3537" i="26"/>
  <c r="P3537" i="26"/>
  <c r="O3537" i="26"/>
  <c r="T3536" i="26"/>
  <c r="S3536" i="26"/>
  <c r="P3536" i="26"/>
  <c r="O3536" i="26"/>
  <c r="T3535" i="26"/>
  <c r="S3535" i="26"/>
  <c r="P3535" i="26"/>
  <c r="O3535" i="26"/>
  <c r="T3534" i="26"/>
  <c r="S3534" i="26"/>
  <c r="P3534" i="26"/>
  <c r="O3534" i="26"/>
  <c r="T3533" i="26"/>
  <c r="S3533" i="26"/>
  <c r="P3533" i="26"/>
  <c r="O3533" i="26"/>
  <c r="T3532" i="26"/>
  <c r="S3532" i="26"/>
  <c r="P3532" i="26"/>
  <c r="O3532" i="26"/>
  <c r="T3531" i="26"/>
  <c r="S3531" i="26"/>
  <c r="P3531" i="26"/>
  <c r="O3531" i="26"/>
  <c r="T3530" i="26"/>
  <c r="S3530" i="26"/>
  <c r="P3530" i="26"/>
  <c r="O3530" i="26"/>
  <c r="T3529" i="26"/>
  <c r="S3529" i="26"/>
  <c r="P3529" i="26"/>
  <c r="O3529" i="26"/>
  <c r="T3528" i="26"/>
  <c r="S3528" i="26"/>
  <c r="P3528" i="26"/>
  <c r="O3528" i="26"/>
  <c r="T3527" i="26"/>
  <c r="S3527" i="26"/>
  <c r="P3527" i="26"/>
  <c r="O3527" i="26"/>
  <c r="T3526" i="26"/>
  <c r="S3526" i="26"/>
  <c r="P3526" i="26"/>
  <c r="O3526" i="26"/>
  <c r="T3525" i="26"/>
  <c r="S3525" i="26"/>
  <c r="P3525" i="26"/>
  <c r="O3525" i="26"/>
  <c r="T3524" i="26"/>
  <c r="S3524" i="26"/>
  <c r="P3524" i="26"/>
  <c r="O3524" i="26"/>
  <c r="T3523" i="26"/>
  <c r="S3523" i="26"/>
  <c r="P3523" i="26"/>
  <c r="O3523" i="26"/>
  <c r="T3522" i="26"/>
  <c r="S3522" i="26"/>
  <c r="P3522" i="26"/>
  <c r="O3522" i="26"/>
  <c r="T3521" i="26"/>
  <c r="S3521" i="26"/>
  <c r="P3521" i="26"/>
  <c r="O3521" i="26"/>
  <c r="T3520" i="26"/>
  <c r="S3520" i="26"/>
  <c r="P3520" i="26"/>
  <c r="O3520" i="26"/>
  <c r="T3519" i="26"/>
  <c r="S3519" i="26"/>
  <c r="P3519" i="26"/>
  <c r="O3519" i="26"/>
  <c r="T3518" i="26"/>
  <c r="S3518" i="26"/>
  <c r="P3518" i="26"/>
  <c r="O3518" i="26"/>
  <c r="T3517" i="26"/>
  <c r="S3517" i="26"/>
  <c r="P3517" i="26"/>
  <c r="O3517" i="26"/>
  <c r="T3516" i="26"/>
  <c r="S3516" i="26"/>
  <c r="P3516" i="26"/>
  <c r="O3516" i="26"/>
  <c r="T3515" i="26"/>
  <c r="S3515" i="26"/>
  <c r="P3515" i="26"/>
  <c r="O3515" i="26"/>
  <c r="T3514" i="26"/>
  <c r="S3514" i="26"/>
  <c r="P3514" i="26"/>
  <c r="O3514" i="26"/>
  <c r="T3513" i="26"/>
  <c r="S3513" i="26"/>
  <c r="P3513" i="26"/>
  <c r="O3513" i="26"/>
  <c r="T3512" i="26"/>
  <c r="S3512" i="26"/>
  <c r="P3512" i="26"/>
  <c r="O3512" i="26"/>
  <c r="T3511" i="26"/>
  <c r="S3511" i="26"/>
  <c r="P3511" i="26"/>
  <c r="O3511" i="26"/>
  <c r="T3510" i="26"/>
  <c r="S3510" i="26"/>
  <c r="P3510" i="26"/>
  <c r="O3510" i="26"/>
  <c r="T3509" i="26"/>
  <c r="S3509" i="26"/>
  <c r="P3509" i="26"/>
  <c r="O3509" i="26"/>
  <c r="T3508" i="26"/>
  <c r="S3508" i="26"/>
  <c r="P3508" i="26"/>
  <c r="O3508" i="26"/>
  <c r="T3507" i="26"/>
  <c r="S3507" i="26"/>
  <c r="P3507" i="26"/>
  <c r="O3507" i="26"/>
  <c r="T3506" i="26"/>
  <c r="S3506" i="26"/>
  <c r="P3506" i="26"/>
  <c r="O3506" i="26"/>
  <c r="T3505" i="26"/>
  <c r="S3505" i="26"/>
  <c r="P3505" i="26"/>
  <c r="O3505" i="26"/>
  <c r="T3504" i="26"/>
  <c r="S3504" i="26"/>
  <c r="P3504" i="26"/>
  <c r="O3504" i="26"/>
  <c r="T3503" i="26"/>
  <c r="S3503" i="26"/>
  <c r="P3503" i="26"/>
  <c r="O3503" i="26"/>
  <c r="T3502" i="26"/>
  <c r="S3502" i="26"/>
  <c r="P3502" i="26"/>
  <c r="O3502" i="26"/>
  <c r="T3501" i="26"/>
  <c r="S3501" i="26"/>
  <c r="P3501" i="26"/>
  <c r="O3501" i="26"/>
  <c r="T3500" i="26"/>
  <c r="S3500" i="26"/>
  <c r="P3500" i="26"/>
  <c r="O3500" i="26"/>
  <c r="T3499" i="26"/>
  <c r="S3499" i="26"/>
  <c r="P3499" i="26"/>
  <c r="O3499" i="26"/>
  <c r="T3498" i="26"/>
  <c r="S3498" i="26"/>
  <c r="P3498" i="26"/>
  <c r="O3498" i="26"/>
  <c r="T3497" i="26"/>
  <c r="S3497" i="26"/>
  <c r="P3497" i="26"/>
  <c r="O3497" i="26"/>
  <c r="T3496" i="26"/>
  <c r="S3496" i="26"/>
  <c r="P3496" i="26"/>
  <c r="O3496" i="26"/>
  <c r="T3495" i="26"/>
  <c r="S3495" i="26"/>
  <c r="P3495" i="26"/>
  <c r="O3495" i="26"/>
  <c r="T3494" i="26"/>
  <c r="S3494" i="26"/>
  <c r="P3494" i="26"/>
  <c r="O3494" i="26"/>
  <c r="T3493" i="26"/>
  <c r="S3493" i="26"/>
  <c r="P3493" i="26"/>
  <c r="O3493" i="26"/>
  <c r="T3492" i="26"/>
  <c r="S3492" i="26"/>
  <c r="P3492" i="26"/>
  <c r="O3492" i="26"/>
  <c r="T3491" i="26"/>
  <c r="S3491" i="26"/>
  <c r="P3491" i="26"/>
  <c r="O3491" i="26"/>
  <c r="T3490" i="26"/>
  <c r="S3490" i="26"/>
  <c r="P3490" i="26"/>
  <c r="O3490" i="26"/>
  <c r="T3489" i="26"/>
  <c r="S3489" i="26"/>
  <c r="P3489" i="26"/>
  <c r="O3489" i="26"/>
  <c r="T3488" i="26"/>
  <c r="S3488" i="26"/>
  <c r="P3488" i="26"/>
  <c r="O3488" i="26"/>
  <c r="T3487" i="26"/>
  <c r="S3487" i="26"/>
  <c r="P3487" i="26"/>
  <c r="O3487" i="26"/>
  <c r="T3486" i="26"/>
  <c r="S3486" i="26"/>
  <c r="P3486" i="26"/>
  <c r="O3486" i="26"/>
  <c r="T3485" i="26"/>
  <c r="S3485" i="26"/>
  <c r="P3485" i="26"/>
  <c r="O3485" i="26"/>
  <c r="T3484" i="26"/>
  <c r="S3484" i="26"/>
  <c r="P3484" i="26"/>
  <c r="O3484" i="26"/>
  <c r="T3483" i="26"/>
  <c r="S3483" i="26"/>
  <c r="P3483" i="26"/>
  <c r="O3483" i="26"/>
  <c r="T3482" i="26"/>
  <c r="S3482" i="26"/>
  <c r="P3482" i="26"/>
  <c r="O3482" i="26"/>
  <c r="T3481" i="26"/>
  <c r="S3481" i="26"/>
  <c r="P3481" i="26"/>
  <c r="O3481" i="26"/>
  <c r="T3480" i="26"/>
  <c r="S3480" i="26"/>
  <c r="P3480" i="26"/>
  <c r="O3480" i="26"/>
  <c r="T3479" i="26"/>
  <c r="S3479" i="26"/>
  <c r="P3479" i="26"/>
  <c r="O3479" i="26"/>
  <c r="T3478" i="26"/>
  <c r="S3478" i="26"/>
  <c r="P3478" i="26"/>
  <c r="O3478" i="26"/>
  <c r="T3477" i="26"/>
  <c r="S3477" i="26"/>
  <c r="P3477" i="26"/>
  <c r="O3477" i="26"/>
  <c r="T3476" i="26"/>
  <c r="S3476" i="26"/>
  <c r="P3476" i="26"/>
  <c r="O3476" i="26"/>
  <c r="T3475" i="26"/>
  <c r="S3475" i="26"/>
  <c r="P3475" i="26"/>
  <c r="O3475" i="26"/>
  <c r="T3474" i="26"/>
  <c r="S3474" i="26"/>
  <c r="P3474" i="26"/>
  <c r="O3474" i="26"/>
  <c r="T3473" i="26"/>
  <c r="S3473" i="26"/>
  <c r="P3473" i="26"/>
  <c r="O3473" i="26"/>
  <c r="T3472" i="26"/>
  <c r="S3472" i="26"/>
  <c r="P3472" i="26"/>
  <c r="O3472" i="26"/>
  <c r="T3471" i="26"/>
  <c r="S3471" i="26"/>
  <c r="P3471" i="26"/>
  <c r="O3471" i="26"/>
  <c r="T3470" i="26"/>
  <c r="S3470" i="26"/>
  <c r="P3470" i="26"/>
  <c r="O3470" i="26"/>
  <c r="T3469" i="26"/>
  <c r="S3469" i="26"/>
  <c r="P3469" i="26"/>
  <c r="O3469" i="26"/>
  <c r="T3468" i="26"/>
  <c r="S3468" i="26"/>
  <c r="P3468" i="26"/>
  <c r="O3468" i="26"/>
  <c r="T3467" i="26"/>
  <c r="S3467" i="26"/>
  <c r="P3467" i="26"/>
  <c r="O3467" i="26"/>
  <c r="T3466" i="26"/>
  <c r="S3466" i="26"/>
  <c r="P3466" i="26"/>
  <c r="O3466" i="26"/>
  <c r="T3465" i="26"/>
  <c r="S3465" i="26"/>
  <c r="P3465" i="26"/>
  <c r="O3465" i="26"/>
  <c r="T3464" i="26"/>
  <c r="S3464" i="26"/>
  <c r="P3464" i="26"/>
  <c r="O3464" i="26"/>
  <c r="T3463" i="26"/>
  <c r="S3463" i="26"/>
  <c r="P3463" i="26"/>
  <c r="O3463" i="26"/>
  <c r="T3462" i="26"/>
  <c r="S3462" i="26"/>
  <c r="P3462" i="26"/>
  <c r="O3462" i="26"/>
  <c r="T3461" i="26"/>
  <c r="S3461" i="26"/>
  <c r="P3461" i="26"/>
  <c r="O3461" i="26"/>
  <c r="T3460" i="26"/>
  <c r="S3460" i="26"/>
  <c r="P3460" i="26"/>
  <c r="O3460" i="26"/>
  <c r="T3459" i="26"/>
  <c r="S3459" i="26"/>
  <c r="P3459" i="26"/>
  <c r="O3459" i="26"/>
  <c r="T3458" i="26"/>
  <c r="S3458" i="26"/>
  <c r="P3458" i="26"/>
  <c r="O3458" i="26"/>
  <c r="T3457" i="26"/>
  <c r="S3457" i="26"/>
  <c r="P3457" i="26"/>
  <c r="O3457" i="26"/>
  <c r="T3456" i="26"/>
  <c r="S3456" i="26"/>
  <c r="P3456" i="26"/>
  <c r="O3456" i="26"/>
  <c r="T3455" i="26"/>
  <c r="S3455" i="26"/>
  <c r="P3455" i="26"/>
  <c r="O3455" i="26"/>
  <c r="T3454" i="26"/>
  <c r="S3454" i="26"/>
  <c r="P3454" i="26"/>
  <c r="O3454" i="26"/>
  <c r="T3453" i="26"/>
  <c r="S3453" i="26"/>
  <c r="P3453" i="26"/>
  <c r="O3453" i="26"/>
  <c r="T3452" i="26"/>
  <c r="S3452" i="26"/>
  <c r="P3452" i="26"/>
  <c r="O3452" i="26"/>
  <c r="T3451" i="26"/>
  <c r="S3451" i="26"/>
  <c r="P3451" i="26"/>
  <c r="O3451" i="26"/>
  <c r="T3450" i="26"/>
  <c r="S3450" i="26"/>
  <c r="P3450" i="26"/>
  <c r="O3450" i="26"/>
  <c r="T3449" i="26"/>
  <c r="S3449" i="26"/>
  <c r="P3449" i="26"/>
  <c r="O3449" i="26"/>
  <c r="T3448" i="26"/>
  <c r="S3448" i="26"/>
  <c r="P3448" i="26"/>
  <c r="O3448" i="26"/>
  <c r="T3447" i="26"/>
  <c r="S3447" i="26"/>
  <c r="P3447" i="26"/>
  <c r="O3447" i="26"/>
  <c r="T3446" i="26"/>
  <c r="S3446" i="26"/>
  <c r="P3446" i="26"/>
  <c r="O3446" i="26"/>
  <c r="T3445" i="26"/>
  <c r="S3445" i="26"/>
  <c r="P3445" i="26"/>
  <c r="O3445" i="26"/>
  <c r="T3444" i="26"/>
  <c r="S3444" i="26"/>
  <c r="P3444" i="26"/>
  <c r="O3444" i="26"/>
  <c r="T3443" i="26"/>
  <c r="S3443" i="26"/>
  <c r="P3443" i="26"/>
  <c r="O3443" i="26"/>
  <c r="T3442" i="26"/>
  <c r="S3442" i="26"/>
  <c r="P3442" i="26"/>
  <c r="O3442" i="26"/>
  <c r="T3441" i="26"/>
  <c r="S3441" i="26"/>
  <c r="P3441" i="26"/>
  <c r="O3441" i="26"/>
  <c r="T3440" i="26"/>
  <c r="S3440" i="26"/>
  <c r="P3440" i="26"/>
  <c r="O3440" i="26"/>
  <c r="T3439" i="26"/>
  <c r="S3439" i="26"/>
  <c r="P3439" i="26"/>
  <c r="O3439" i="26"/>
  <c r="T3438" i="26"/>
  <c r="S3438" i="26"/>
  <c r="P3438" i="26"/>
  <c r="O3438" i="26"/>
  <c r="T3437" i="26"/>
  <c r="S3437" i="26"/>
  <c r="P3437" i="26"/>
  <c r="O3437" i="26"/>
  <c r="T3436" i="26"/>
  <c r="S3436" i="26"/>
  <c r="P3436" i="26"/>
  <c r="O3436" i="26"/>
  <c r="T3435" i="26"/>
  <c r="S3435" i="26"/>
  <c r="P3435" i="26"/>
  <c r="O3435" i="26"/>
  <c r="T3434" i="26"/>
  <c r="S3434" i="26"/>
  <c r="P3434" i="26"/>
  <c r="O3434" i="26"/>
  <c r="T3433" i="26"/>
  <c r="S3433" i="26"/>
  <c r="P3433" i="26"/>
  <c r="O3433" i="26"/>
  <c r="T3432" i="26"/>
  <c r="S3432" i="26"/>
  <c r="P3432" i="26"/>
  <c r="O3432" i="26"/>
  <c r="T3431" i="26"/>
  <c r="S3431" i="26"/>
  <c r="P3431" i="26"/>
  <c r="O3431" i="26"/>
  <c r="T3430" i="26"/>
  <c r="S3430" i="26"/>
  <c r="P3430" i="26"/>
  <c r="O3430" i="26"/>
  <c r="T3429" i="26"/>
  <c r="S3429" i="26"/>
  <c r="P3429" i="26"/>
  <c r="O3429" i="26"/>
  <c r="T3428" i="26"/>
  <c r="S3428" i="26"/>
  <c r="P3428" i="26"/>
  <c r="O3428" i="26"/>
  <c r="T3427" i="26"/>
  <c r="S3427" i="26"/>
  <c r="P3427" i="26"/>
  <c r="O3427" i="26"/>
  <c r="T3426" i="26"/>
  <c r="S3426" i="26"/>
  <c r="P3426" i="26"/>
  <c r="O3426" i="26"/>
  <c r="T3425" i="26"/>
  <c r="S3425" i="26"/>
  <c r="P3425" i="26"/>
  <c r="O3425" i="26"/>
  <c r="T3424" i="26"/>
  <c r="S3424" i="26"/>
  <c r="P3424" i="26"/>
  <c r="O3424" i="26"/>
  <c r="T3423" i="26"/>
  <c r="S3423" i="26"/>
  <c r="P3423" i="26"/>
  <c r="O3423" i="26"/>
  <c r="T3422" i="26"/>
  <c r="S3422" i="26"/>
  <c r="P3422" i="26"/>
  <c r="O3422" i="26"/>
  <c r="T3421" i="26"/>
  <c r="S3421" i="26"/>
  <c r="P3421" i="26"/>
  <c r="O3421" i="26"/>
  <c r="T3420" i="26"/>
  <c r="S3420" i="26"/>
  <c r="P3420" i="26"/>
  <c r="O3420" i="26"/>
  <c r="T3419" i="26"/>
  <c r="S3419" i="26"/>
  <c r="P3419" i="26"/>
  <c r="O3419" i="26"/>
  <c r="T3418" i="26"/>
  <c r="S3418" i="26"/>
  <c r="P3418" i="26"/>
  <c r="O3418" i="26"/>
  <c r="T3417" i="26"/>
  <c r="S3417" i="26"/>
  <c r="P3417" i="26"/>
  <c r="O3417" i="26"/>
  <c r="T3416" i="26"/>
  <c r="S3416" i="26"/>
  <c r="P3416" i="26"/>
  <c r="O3416" i="26"/>
  <c r="T3415" i="26"/>
  <c r="S3415" i="26"/>
  <c r="P3415" i="26"/>
  <c r="O3415" i="26"/>
  <c r="T3414" i="26"/>
  <c r="S3414" i="26"/>
  <c r="P3414" i="26"/>
  <c r="O3414" i="26"/>
  <c r="T3413" i="26"/>
  <c r="S3413" i="26"/>
  <c r="P3413" i="26"/>
  <c r="O3413" i="26"/>
  <c r="T3412" i="26"/>
  <c r="S3412" i="26"/>
  <c r="P3412" i="26"/>
  <c r="O3412" i="26"/>
  <c r="T3411" i="26"/>
  <c r="S3411" i="26"/>
  <c r="P3411" i="26"/>
  <c r="O3411" i="26"/>
  <c r="T3410" i="26"/>
  <c r="S3410" i="26"/>
  <c r="P3410" i="26"/>
  <c r="O3410" i="26"/>
  <c r="T3409" i="26"/>
  <c r="S3409" i="26"/>
  <c r="P3409" i="26"/>
  <c r="O3409" i="26"/>
  <c r="T3408" i="26"/>
  <c r="S3408" i="26"/>
  <c r="P3408" i="26"/>
  <c r="O3408" i="26"/>
  <c r="T3407" i="26"/>
  <c r="S3407" i="26"/>
  <c r="P3407" i="26"/>
  <c r="O3407" i="26"/>
  <c r="T3406" i="26"/>
  <c r="S3406" i="26"/>
  <c r="P3406" i="26"/>
  <c r="O3406" i="26"/>
  <c r="T3405" i="26"/>
  <c r="S3405" i="26"/>
  <c r="P3405" i="26"/>
  <c r="O3405" i="26"/>
  <c r="T3404" i="26"/>
  <c r="S3404" i="26"/>
  <c r="P3404" i="26"/>
  <c r="O3404" i="26"/>
  <c r="T3403" i="26"/>
  <c r="S3403" i="26"/>
  <c r="P3403" i="26"/>
  <c r="O3403" i="26"/>
  <c r="T3402" i="26"/>
  <c r="S3402" i="26"/>
  <c r="P3402" i="26"/>
  <c r="O3402" i="26"/>
  <c r="T3401" i="26"/>
  <c r="S3401" i="26"/>
  <c r="P3401" i="26"/>
  <c r="O3401" i="26"/>
  <c r="T3400" i="26"/>
  <c r="S3400" i="26"/>
  <c r="P3400" i="26"/>
  <c r="O3400" i="26"/>
  <c r="T3399" i="26"/>
  <c r="S3399" i="26"/>
  <c r="P3399" i="26"/>
  <c r="O3399" i="26"/>
  <c r="T3398" i="26"/>
  <c r="S3398" i="26"/>
  <c r="P3398" i="26"/>
  <c r="O3398" i="26"/>
  <c r="T3397" i="26"/>
  <c r="S3397" i="26"/>
  <c r="P3397" i="26"/>
  <c r="O3397" i="26"/>
  <c r="T3396" i="26"/>
  <c r="S3396" i="26"/>
  <c r="P3396" i="26"/>
  <c r="O3396" i="26"/>
  <c r="T3395" i="26"/>
  <c r="S3395" i="26"/>
  <c r="P3395" i="26"/>
  <c r="O3395" i="26"/>
  <c r="T3394" i="26"/>
  <c r="S3394" i="26"/>
  <c r="P3394" i="26"/>
  <c r="O3394" i="26"/>
  <c r="T3393" i="26"/>
  <c r="S3393" i="26"/>
  <c r="P3393" i="26"/>
  <c r="O3393" i="26"/>
  <c r="T3392" i="26"/>
  <c r="S3392" i="26"/>
  <c r="P3392" i="26"/>
  <c r="O3392" i="26"/>
  <c r="T3391" i="26"/>
  <c r="S3391" i="26"/>
  <c r="P3391" i="26"/>
  <c r="O3391" i="26"/>
  <c r="T3390" i="26"/>
  <c r="S3390" i="26"/>
  <c r="P3390" i="26"/>
  <c r="O3390" i="26"/>
  <c r="T3389" i="26"/>
  <c r="S3389" i="26"/>
  <c r="P3389" i="26"/>
  <c r="O3389" i="26"/>
  <c r="T3388" i="26"/>
  <c r="S3388" i="26"/>
  <c r="P3388" i="26"/>
  <c r="O3388" i="26"/>
  <c r="T3387" i="26"/>
  <c r="S3387" i="26"/>
  <c r="P3387" i="26"/>
  <c r="O3387" i="26"/>
  <c r="T3386" i="26"/>
  <c r="S3386" i="26"/>
  <c r="P3386" i="26"/>
  <c r="O3386" i="26"/>
  <c r="T3385" i="26"/>
  <c r="S3385" i="26"/>
  <c r="P3385" i="26"/>
  <c r="O3385" i="26"/>
  <c r="T3384" i="26"/>
  <c r="S3384" i="26"/>
  <c r="P3384" i="26"/>
  <c r="O3384" i="26"/>
  <c r="T3383" i="26"/>
  <c r="S3383" i="26"/>
  <c r="P3383" i="26"/>
  <c r="O3383" i="26"/>
  <c r="T3382" i="26"/>
  <c r="S3382" i="26"/>
  <c r="P3382" i="26"/>
  <c r="O3382" i="26"/>
  <c r="T3381" i="26"/>
  <c r="S3381" i="26"/>
  <c r="P3381" i="26"/>
  <c r="O3381" i="26"/>
  <c r="T3380" i="26"/>
  <c r="S3380" i="26"/>
  <c r="P3380" i="26"/>
  <c r="O3380" i="26"/>
  <c r="T3379" i="26"/>
  <c r="S3379" i="26"/>
  <c r="P3379" i="26"/>
  <c r="O3379" i="26"/>
  <c r="T3378" i="26"/>
  <c r="S3378" i="26"/>
  <c r="P3378" i="26"/>
  <c r="O3378" i="26"/>
  <c r="T3377" i="26"/>
  <c r="S3377" i="26"/>
  <c r="P3377" i="26"/>
  <c r="O3377" i="26"/>
  <c r="T3376" i="26"/>
  <c r="S3376" i="26"/>
  <c r="P3376" i="26"/>
  <c r="O3376" i="26"/>
  <c r="T3375" i="26"/>
  <c r="S3375" i="26"/>
  <c r="P3375" i="26"/>
  <c r="O3375" i="26"/>
  <c r="T3374" i="26"/>
  <c r="S3374" i="26"/>
  <c r="P3374" i="26"/>
  <c r="O3374" i="26"/>
  <c r="T3373" i="26"/>
  <c r="S3373" i="26"/>
  <c r="P3373" i="26"/>
  <c r="O3373" i="26"/>
  <c r="T3372" i="26"/>
  <c r="S3372" i="26"/>
  <c r="P3372" i="26"/>
  <c r="O3372" i="26"/>
  <c r="T3371" i="26"/>
  <c r="S3371" i="26"/>
  <c r="P3371" i="26"/>
  <c r="O3371" i="26"/>
  <c r="T3370" i="26"/>
  <c r="S3370" i="26"/>
  <c r="P3370" i="26"/>
  <c r="O3370" i="26"/>
  <c r="T3369" i="26"/>
  <c r="S3369" i="26"/>
  <c r="P3369" i="26"/>
  <c r="O3369" i="26"/>
  <c r="T3368" i="26"/>
  <c r="S3368" i="26"/>
  <c r="P3368" i="26"/>
  <c r="O3368" i="26"/>
  <c r="T3367" i="26"/>
  <c r="S3367" i="26"/>
  <c r="P3367" i="26"/>
  <c r="O3367" i="26"/>
  <c r="T3366" i="26"/>
  <c r="S3366" i="26"/>
  <c r="P3366" i="26"/>
  <c r="O3366" i="26"/>
  <c r="T3365" i="26"/>
  <c r="S3365" i="26"/>
  <c r="P3365" i="26"/>
  <c r="O3365" i="26"/>
  <c r="T3364" i="26"/>
  <c r="S3364" i="26"/>
  <c r="P3364" i="26"/>
  <c r="O3364" i="26"/>
  <c r="T3363" i="26"/>
  <c r="S3363" i="26"/>
  <c r="P3363" i="26"/>
  <c r="O3363" i="26"/>
  <c r="T3362" i="26"/>
  <c r="S3362" i="26"/>
  <c r="P3362" i="26"/>
  <c r="O3362" i="26"/>
  <c r="T3361" i="26"/>
  <c r="S3361" i="26"/>
  <c r="P3361" i="26"/>
  <c r="O3361" i="26"/>
  <c r="T3360" i="26"/>
  <c r="S3360" i="26"/>
  <c r="P3360" i="26"/>
  <c r="O3360" i="26"/>
  <c r="T3359" i="26"/>
  <c r="S3359" i="26"/>
  <c r="P3359" i="26"/>
  <c r="O3359" i="26"/>
  <c r="T3358" i="26"/>
  <c r="S3358" i="26"/>
  <c r="P3358" i="26"/>
  <c r="O3358" i="26"/>
  <c r="T3357" i="26"/>
  <c r="S3357" i="26"/>
  <c r="P3357" i="26"/>
  <c r="O3357" i="26"/>
  <c r="T3356" i="26"/>
  <c r="S3356" i="26"/>
  <c r="P3356" i="26"/>
  <c r="O3356" i="26"/>
  <c r="T3355" i="26"/>
  <c r="S3355" i="26"/>
  <c r="P3355" i="26"/>
  <c r="O3355" i="26"/>
  <c r="T3354" i="26"/>
  <c r="S3354" i="26"/>
  <c r="P3354" i="26"/>
  <c r="O3354" i="26"/>
  <c r="T3353" i="26"/>
  <c r="S3353" i="26"/>
  <c r="P3353" i="26"/>
  <c r="O3353" i="26"/>
  <c r="T3352" i="26"/>
  <c r="S3352" i="26"/>
  <c r="P3352" i="26"/>
  <c r="O3352" i="26"/>
  <c r="T3351" i="26"/>
  <c r="S3351" i="26"/>
  <c r="P3351" i="26"/>
  <c r="O3351" i="26"/>
  <c r="T3350" i="26"/>
  <c r="S3350" i="26"/>
  <c r="P3350" i="26"/>
  <c r="O3350" i="26"/>
  <c r="T3349" i="26"/>
  <c r="S3349" i="26"/>
  <c r="P3349" i="26"/>
  <c r="O3349" i="26"/>
  <c r="T3348" i="26"/>
  <c r="S3348" i="26"/>
  <c r="P3348" i="26"/>
  <c r="O3348" i="26"/>
  <c r="T3347" i="26"/>
  <c r="S3347" i="26"/>
  <c r="P3347" i="26"/>
  <c r="O3347" i="26"/>
  <c r="T3346" i="26"/>
  <c r="S3346" i="26"/>
  <c r="P3346" i="26"/>
  <c r="O3346" i="26"/>
  <c r="T3345" i="26"/>
  <c r="S3345" i="26"/>
  <c r="P3345" i="26"/>
  <c r="O3345" i="26"/>
  <c r="T3344" i="26"/>
  <c r="S3344" i="26"/>
  <c r="P3344" i="26"/>
  <c r="O3344" i="26"/>
  <c r="T3343" i="26"/>
  <c r="S3343" i="26"/>
  <c r="P3343" i="26"/>
  <c r="O3343" i="26"/>
  <c r="T3342" i="26"/>
  <c r="S3342" i="26"/>
  <c r="P3342" i="26"/>
  <c r="O3342" i="26"/>
  <c r="T3341" i="26"/>
  <c r="S3341" i="26"/>
  <c r="P3341" i="26"/>
  <c r="O3341" i="26"/>
  <c r="T3340" i="26"/>
  <c r="S3340" i="26"/>
  <c r="P3340" i="26"/>
  <c r="O3340" i="26"/>
  <c r="T3339" i="26"/>
  <c r="S3339" i="26"/>
  <c r="P3339" i="26"/>
  <c r="O3339" i="26"/>
  <c r="T3338" i="26"/>
  <c r="S3338" i="26"/>
  <c r="P3338" i="26"/>
  <c r="O3338" i="26"/>
  <c r="T3337" i="26"/>
  <c r="S3337" i="26"/>
  <c r="P3337" i="26"/>
  <c r="O3337" i="26"/>
  <c r="T3336" i="26"/>
  <c r="S3336" i="26"/>
  <c r="P3336" i="26"/>
  <c r="O3336" i="26"/>
  <c r="T3335" i="26"/>
  <c r="S3335" i="26"/>
  <c r="P3335" i="26"/>
  <c r="O3335" i="26"/>
  <c r="T3334" i="26"/>
  <c r="S3334" i="26"/>
  <c r="P3334" i="26"/>
  <c r="O3334" i="26"/>
  <c r="T3333" i="26"/>
  <c r="S3333" i="26"/>
  <c r="P3333" i="26"/>
  <c r="O3333" i="26"/>
  <c r="T3332" i="26"/>
  <c r="S3332" i="26"/>
  <c r="P3332" i="26"/>
  <c r="O3332" i="26"/>
  <c r="T3331" i="26"/>
  <c r="S3331" i="26"/>
  <c r="P3331" i="26"/>
  <c r="O3331" i="26"/>
  <c r="T3330" i="26"/>
  <c r="S3330" i="26"/>
  <c r="P3330" i="26"/>
  <c r="O3330" i="26"/>
  <c r="T3329" i="26"/>
  <c r="S3329" i="26"/>
  <c r="P3329" i="26"/>
  <c r="O3329" i="26"/>
  <c r="T3328" i="26"/>
  <c r="S3328" i="26"/>
  <c r="P3328" i="26"/>
  <c r="O3328" i="26"/>
  <c r="T3327" i="26"/>
  <c r="S3327" i="26"/>
  <c r="P3327" i="26"/>
  <c r="O3327" i="26"/>
  <c r="T3326" i="26"/>
  <c r="S3326" i="26"/>
  <c r="P3326" i="26"/>
  <c r="O3326" i="26"/>
  <c r="T3325" i="26"/>
  <c r="S3325" i="26"/>
  <c r="P3325" i="26"/>
  <c r="O3325" i="26"/>
  <c r="T3324" i="26"/>
  <c r="S3324" i="26"/>
  <c r="P3324" i="26"/>
  <c r="O3324" i="26"/>
  <c r="T3323" i="26"/>
  <c r="S3323" i="26"/>
  <c r="P3323" i="26"/>
  <c r="O3323" i="26"/>
  <c r="T3322" i="26"/>
  <c r="S3322" i="26"/>
  <c r="P3322" i="26"/>
  <c r="O3322" i="26"/>
  <c r="T3321" i="26"/>
  <c r="S3321" i="26"/>
  <c r="P3321" i="26"/>
  <c r="O3321" i="26"/>
  <c r="T3320" i="26"/>
  <c r="S3320" i="26"/>
  <c r="P3320" i="26"/>
  <c r="O3320" i="26"/>
  <c r="T3319" i="26"/>
  <c r="S3319" i="26"/>
  <c r="P3319" i="26"/>
  <c r="O3319" i="26"/>
  <c r="T3318" i="26"/>
  <c r="S3318" i="26"/>
  <c r="P3318" i="26"/>
  <c r="O3318" i="26"/>
  <c r="T3317" i="26"/>
  <c r="S3317" i="26"/>
  <c r="P3317" i="26"/>
  <c r="O3317" i="26"/>
  <c r="T3316" i="26"/>
  <c r="S3316" i="26"/>
  <c r="P3316" i="26"/>
  <c r="O3316" i="26"/>
  <c r="T3315" i="26"/>
  <c r="S3315" i="26"/>
  <c r="P3315" i="26"/>
  <c r="O3315" i="26"/>
  <c r="T3314" i="26"/>
  <c r="S3314" i="26"/>
  <c r="P3314" i="26"/>
  <c r="O3314" i="26"/>
  <c r="T3313" i="26"/>
  <c r="S3313" i="26"/>
  <c r="P3313" i="26"/>
  <c r="O3313" i="26"/>
  <c r="T3312" i="26"/>
  <c r="S3312" i="26"/>
  <c r="P3312" i="26"/>
  <c r="O3312" i="26"/>
  <c r="T3311" i="26"/>
  <c r="S3311" i="26"/>
  <c r="P3311" i="26"/>
  <c r="O3311" i="26"/>
  <c r="T3310" i="26"/>
  <c r="S3310" i="26"/>
  <c r="P3310" i="26"/>
  <c r="O3310" i="26"/>
  <c r="T3309" i="26"/>
  <c r="S3309" i="26"/>
  <c r="P3309" i="26"/>
  <c r="O3309" i="26"/>
  <c r="T3308" i="26"/>
  <c r="S3308" i="26"/>
  <c r="P3308" i="26"/>
  <c r="O3308" i="26"/>
  <c r="T3307" i="26"/>
  <c r="S3307" i="26"/>
  <c r="P3307" i="26"/>
  <c r="O3307" i="26"/>
  <c r="T3306" i="26"/>
  <c r="S3306" i="26"/>
  <c r="P3306" i="26"/>
  <c r="O3306" i="26"/>
  <c r="T3305" i="26"/>
  <c r="S3305" i="26"/>
  <c r="P3305" i="26"/>
  <c r="O3305" i="26"/>
  <c r="T3304" i="26"/>
  <c r="S3304" i="26"/>
  <c r="P3304" i="26"/>
  <c r="O3304" i="26"/>
  <c r="T3303" i="26"/>
  <c r="S3303" i="26"/>
  <c r="P3303" i="26"/>
  <c r="O3303" i="26"/>
  <c r="T3302" i="26"/>
  <c r="S3302" i="26"/>
  <c r="P3302" i="26"/>
  <c r="O3302" i="26"/>
  <c r="T3301" i="26"/>
  <c r="S3301" i="26"/>
  <c r="P3301" i="26"/>
  <c r="O3301" i="26"/>
  <c r="T3300" i="26"/>
  <c r="S3300" i="26"/>
  <c r="P3300" i="26"/>
  <c r="O3300" i="26"/>
  <c r="T3299" i="26"/>
  <c r="S3299" i="26"/>
  <c r="P3299" i="26"/>
  <c r="O3299" i="26"/>
  <c r="T3298" i="26"/>
  <c r="S3298" i="26"/>
  <c r="P3298" i="26"/>
  <c r="O3298" i="26"/>
  <c r="T3297" i="26"/>
  <c r="S3297" i="26"/>
  <c r="P3297" i="26"/>
  <c r="O3297" i="26"/>
  <c r="T3296" i="26"/>
  <c r="S3296" i="26"/>
  <c r="P3296" i="26"/>
  <c r="O3296" i="26"/>
  <c r="T3295" i="26"/>
  <c r="S3295" i="26"/>
  <c r="P3295" i="26"/>
  <c r="O3295" i="26"/>
  <c r="T3294" i="26"/>
  <c r="S3294" i="26"/>
  <c r="P3294" i="26"/>
  <c r="O3294" i="26"/>
  <c r="T3293" i="26"/>
  <c r="S3293" i="26"/>
  <c r="P3293" i="26"/>
  <c r="O3293" i="26"/>
  <c r="T3292" i="26"/>
  <c r="S3292" i="26"/>
  <c r="P3292" i="26"/>
  <c r="O3292" i="26"/>
  <c r="T3291" i="26"/>
  <c r="S3291" i="26"/>
  <c r="P3291" i="26"/>
  <c r="O3291" i="26"/>
  <c r="T3290" i="26"/>
  <c r="S3290" i="26"/>
  <c r="P3290" i="26"/>
  <c r="O3290" i="26"/>
  <c r="T3289" i="26"/>
  <c r="S3289" i="26"/>
  <c r="P3289" i="26"/>
  <c r="O3289" i="26"/>
  <c r="T3288" i="26"/>
  <c r="S3288" i="26"/>
  <c r="P3288" i="26"/>
  <c r="O3288" i="26"/>
  <c r="T3287" i="26"/>
  <c r="S3287" i="26"/>
  <c r="P3287" i="26"/>
  <c r="O3287" i="26"/>
  <c r="T3286" i="26"/>
  <c r="S3286" i="26"/>
  <c r="P3286" i="26"/>
  <c r="O3286" i="26"/>
  <c r="T3285" i="26"/>
  <c r="S3285" i="26"/>
  <c r="P3285" i="26"/>
  <c r="O3285" i="26"/>
  <c r="T3284" i="26"/>
  <c r="S3284" i="26"/>
  <c r="P3284" i="26"/>
  <c r="O3284" i="26"/>
  <c r="T3283" i="26"/>
  <c r="S3283" i="26"/>
  <c r="P3283" i="26"/>
  <c r="O3283" i="26"/>
  <c r="T3282" i="26"/>
  <c r="S3282" i="26"/>
  <c r="P3282" i="26"/>
  <c r="O3282" i="26"/>
  <c r="T3281" i="26"/>
  <c r="S3281" i="26"/>
  <c r="P3281" i="26"/>
  <c r="O3281" i="26"/>
  <c r="T3280" i="26"/>
  <c r="S3280" i="26"/>
  <c r="P3280" i="26"/>
  <c r="O3280" i="26"/>
  <c r="T3279" i="26"/>
  <c r="S3279" i="26"/>
  <c r="P3279" i="26"/>
  <c r="O3279" i="26"/>
  <c r="T3278" i="26"/>
  <c r="S3278" i="26"/>
  <c r="P3278" i="26"/>
  <c r="O3278" i="26"/>
  <c r="T3277" i="26"/>
  <c r="S3277" i="26"/>
  <c r="P3277" i="26"/>
  <c r="O3277" i="26"/>
  <c r="T3276" i="26"/>
  <c r="S3276" i="26"/>
  <c r="P3276" i="26"/>
  <c r="O3276" i="26"/>
  <c r="T3275" i="26"/>
  <c r="S3275" i="26"/>
  <c r="P3275" i="26"/>
  <c r="O3275" i="26"/>
  <c r="T3274" i="26"/>
  <c r="S3274" i="26"/>
  <c r="P3274" i="26"/>
  <c r="O3274" i="26"/>
  <c r="T3273" i="26"/>
  <c r="S3273" i="26"/>
  <c r="P3273" i="26"/>
  <c r="O3273" i="26"/>
  <c r="T3272" i="26"/>
  <c r="S3272" i="26"/>
  <c r="P3272" i="26"/>
  <c r="O3272" i="26"/>
  <c r="T3271" i="26"/>
  <c r="S3271" i="26"/>
  <c r="P3271" i="26"/>
  <c r="O3271" i="26"/>
  <c r="T3270" i="26"/>
  <c r="S3270" i="26"/>
  <c r="P3270" i="26"/>
  <c r="O3270" i="26"/>
  <c r="T3269" i="26"/>
  <c r="S3269" i="26"/>
  <c r="P3269" i="26"/>
  <c r="O3269" i="26"/>
  <c r="T3268" i="26"/>
  <c r="S3268" i="26"/>
  <c r="P3268" i="26"/>
  <c r="O3268" i="26"/>
  <c r="T3267" i="26"/>
  <c r="S3267" i="26"/>
  <c r="P3267" i="26"/>
  <c r="O3267" i="26"/>
  <c r="T3266" i="26"/>
  <c r="S3266" i="26"/>
  <c r="P3266" i="26"/>
  <c r="O3266" i="26"/>
  <c r="T3265" i="26"/>
  <c r="S3265" i="26"/>
  <c r="P3265" i="26"/>
  <c r="O3265" i="26"/>
  <c r="T3264" i="26"/>
  <c r="S3264" i="26"/>
  <c r="P3264" i="26"/>
  <c r="O3264" i="26"/>
  <c r="T3263" i="26"/>
  <c r="S3263" i="26"/>
  <c r="P3263" i="26"/>
  <c r="O3263" i="26"/>
  <c r="T3262" i="26"/>
  <c r="S3262" i="26"/>
  <c r="P3262" i="26"/>
  <c r="O3262" i="26"/>
  <c r="T3261" i="26"/>
  <c r="S3261" i="26"/>
  <c r="P3261" i="26"/>
  <c r="O3261" i="26"/>
  <c r="T3260" i="26"/>
  <c r="S3260" i="26"/>
  <c r="P3260" i="26"/>
  <c r="O3260" i="26"/>
  <c r="T3259" i="26"/>
  <c r="S3259" i="26"/>
  <c r="P3259" i="26"/>
  <c r="O3259" i="26"/>
  <c r="T3258" i="26"/>
  <c r="S3258" i="26"/>
  <c r="P3258" i="26"/>
  <c r="O3258" i="26"/>
  <c r="T3257" i="26"/>
  <c r="S3257" i="26"/>
  <c r="P3257" i="26"/>
  <c r="O3257" i="26"/>
  <c r="T3256" i="26"/>
  <c r="S3256" i="26"/>
  <c r="P3256" i="26"/>
  <c r="O3256" i="26"/>
  <c r="T3255" i="26"/>
  <c r="S3255" i="26"/>
  <c r="P3255" i="26"/>
  <c r="O3255" i="26"/>
  <c r="T3254" i="26"/>
  <c r="S3254" i="26"/>
  <c r="P3254" i="26"/>
  <c r="O3254" i="26"/>
  <c r="T3253" i="26"/>
  <c r="S3253" i="26"/>
  <c r="P3253" i="26"/>
  <c r="O3253" i="26"/>
  <c r="T3252" i="26"/>
  <c r="S3252" i="26"/>
  <c r="P3252" i="26"/>
  <c r="O3252" i="26"/>
  <c r="T3251" i="26"/>
  <c r="S3251" i="26"/>
  <c r="P3251" i="26"/>
  <c r="O3251" i="26"/>
  <c r="T3250" i="26"/>
  <c r="S3250" i="26"/>
  <c r="P3250" i="26"/>
  <c r="O3250" i="26"/>
  <c r="T3249" i="26"/>
  <c r="S3249" i="26"/>
  <c r="P3249" i="26"/>
  <c r="O3249" i="26"/>
  <c r="T3248" i="26"/>
  <c r="S3248" i="26"/>
  <c r="P3248" i="26"/>
  <c r="O3248" i="26"/>
  <c r="T3247" i="26"/>
  <c r="S3247" i="26"/>
  <c r="P3247" i="26"/>
  <c r="O3247" i="26"/>
  <c r="T3246" i="26"/>
  <c r="S3246" i="26"/>
  <c r="P3246" i="26"/>
  <c r="O3246" i="26"/>
  <c r="T3245" i="26"/>
  <c r="S3245" i="26"/>
  <c r="P3245" i="26"/>
  <c r="O3245" i="26"/>
  <c r="T3244" i="26"/>
  <c r="S3244" i="26"/>
  <c r="P3244" i="26"/>
  <c r="O3244" i="26"/>
  <c r="T3243" i="26"/>
  <c r="S3243" i="26"/>
  <c r="P3243" i="26"/>
  <c r="O3243" i="26"/>
  <c r="T3242" i="26"/>
  <c r="S3242" i="26"/>
  <c r="P3242" i="26"/>
  <c r="O3242" i="26"/>
  <c r="T3241" i="26"/>
  <c r="S3241" i="26"/>
  <c r="P3241" i="26"/>
  <c r="O3241" i="26"/>
  <c r="T3240" i="26"/>
  <c r="S3240" i="26"/>
  <c r="P3240" i="26"/>
  <c r="O3240" i="26"/>
  <c r="T3239" i="26"/>
  <c r="S3239" i="26"/>
  <c r="P3239" i="26"/>
  <c r="O3239" i="26"/>
  <c r="T3238" i="26"/>
  <c r="S3238" i="26"/>
  <c r="P3238" i="26"/>
  <c r="O3238" i="26"/>
  <c r="T3237" i="26"/>
  <c r="S3237" i="26"/>
  <c r="P3237" i="26"/>
  <c r="O3237" i="26"/>
  <c r="T3236" i="26"/>
  <c r="S3236" i="26"/>
  <c r="P3236" i="26"/>
  <c r="O3236" i="26"/>
  <c r="T3235" i="26"/>
  <c r="S3235" i="26"/>
  <c r="P3235" i="26"/>
  <c r="O3235" i="26"/>
  <c r="T3234" i="26"/>
  <c r="S3234" i="26"/>
  <c r="P3234" i="26"/>
  <c r="O3234" i="26"/>
  <c r="T3233" i="26"/>
  <c r="S3233" i="26"/>
  <c r="P3233" i="26"/>
  <c r="O3233" i="26"/>
  <c r="T3232" i="26"/>
  <c r="S3232" i="26"/>
  <c r="P3232" i="26"/>
  <c r="O3232" i="26"/>
  <c r="T3231" i="26"/>
  <c r="S3231" i="26"/>
  <c r="P3231" i="26"/>
  <c r="O3231" i="26"/>
  <c r="T3230" i="26"/>
  <c r="S3230" i="26"/>
  <c r="P3230" i="26"/>
  <c r="O3230" i="26"/>
  <c r="T3229" i="26"/>
  <c r="S3229" i="26"/>
  <c r="P3229" i="26"/>
  <c r="O3229" i="26"/>
  <c r="T3228" i="26"/>
  <c r="S3228" i="26"/>
  <c r="P3228" i="26"/>
  <c r="O3228" i="26"/>
  <c r="T3227" i="26"/>
  <c r="S3227" i="26"/>
  <c r="P3227" i="26"/>
  <c r="O3227" i="26"/>
  <c r="T3226" i="26"/>
  <c r="S3226" i="26"/>
  <c r="P3226" i="26"/>
  <c r="O3226" i="26"/>
  <c r="T3225" i="26"/>
  <c r="S3225" i="26"/>
  <c r="P3225" i="26"/>
  <c r="O3225" i="26"/>
  <c r="T3224" i="26"/>
  <c r="S3224" i="26"/>
  <c r="P3224" i="26"/>
  <c r="O3224" i="26"/>
  <c r="T3223" i="26"/>
  <c r="S3223" i="26"/>
  <c r="P3223" i="26"/>
  <c r="O3223" i="26"/>
  <c r="T3222" i="26"/>
  <c r="S3222" i="26"/>
  <c r="P3222" i="26"/>
  <c r="O3222" i="26"/>
  <c r="T3221" i="26"/>
  <c r="S3221" i="26"/>
  <c r="P3221" i="26"/>
  <c r="O3221" i="26"/>
  <c r="T3220" i="26"/>
  <c r="S3220" i="26"/>
  <c r="P3220" i="26"/>
  <c r="O3220" i="26"/>
  <c r="T3219" i="26"/>
  <c r="S3219" i="26"/>
  <c r="P3219" i="26"/>
  <c r="O3219" i="26"/>
  <c r="T3218" i="26"/>
  <c r="S3218" i="26"/>
  <c r="P3218" i="26"/>
  <c r="O3218" i="26"/>
  <c r="T3217" i="26"/>
  <c r="S3217" i="26"/>
  <c r="P3217" i="26"/>
  <c r="O3217" i="26"/>
  <c r="T3216" i="26"/>
  <c r="S3216" i="26"/>
  <c r="P3216" i="26"/>
  <c r="O3216" i="26"/>
  <c r="T3215" i="26"/>
  <c r="S3215" i="26"/>
  <c r="P3215" i="26"/>
  <c r="O3215" i="26"/>
  <c r="T3214" i="26"/>
  <c r="S3214" i="26"/>
  <c r="P3214" i="26"/>
  <c r="O3214" i="26"/>
  <c r="T3213" i="26"/>
  <c r="S3213" i="26"/>
  <c r="P3213" i="26"/>
  <c r="O3213" i="26"/>
  <c r="T3212" i="26"/>
  <c r="S3212" i="26"/>
  <c r="P3212" i="26"/>
  <c r="O3212" i="26"/>
  <c r="T3211" i="26"/>
  <c r="S3211" i="26"/>
  <c r="P3211" i="26"/>
  <c r="O3211" i="26"/>
  <c r="T3210" i="26"/>
  <c r="S3210" i="26"/>
  <c r="P3210" i="26"/>
  <c r="O3210" i="26"/>
  <c r="T3209" i="26"/>
  <c r="S3209" i="26"/>
  <c r="P3209" i="26"/>
  <c r="O3209" i="26"/>
  <c r="T3208" i="26"/>
  <c r="S3208" i="26"/>
  <c r="P3208" i="26"/>
  <c r="O3208" i="26"/>
  <c r="T3207" i="26"/>
  <c r="S3207" i="26"/>
  <c r="P3207" i="26"/>
  <c r="O3207" i="26"/>
  <c r="T3206" i="26"/>
  <c r="S3206" i="26"/>
  <c r="P3206" i="26"/>
  <c r="O3206" i="26"/>
  <c r="T3205" i="26"/>
  <c r="S3205" i="26"/>
  <c r="P3205" i="26"/>
  <c r="O3205" i="26"/>
  <c r="T3204" i="26"/>
  <c r="S3204" i="26"/>
  <c r="P3204" i="26"/>
  <c r="O3204" i="26"/>
  <c r="T3203" i="26"/>
  <c r="S3203" i="26"/>
  <c r="P3203" i="26"/>
  <c r="O3203" i="26"/>
  <c r="T3202" i="26"/>
  <c r="S3202" i="26"/>
  <c r="P3202" i="26"/>
  <c r="O3202" i="26"/>
  <c r="T3201" i="26"/>
  <c r="S3201" i="26"/>
  <c r="P3201" i="26"/>
  <c r="O3201" i="26"/>
  <c r="T3200" i="26"/>
  <c r="S3200" i="26"/>
  <c r="P3200" i="26"/>
  <c r="O3200" i="26"/>
  <c r="T3199" i="26"/>
  <c r="S3199" i="26"/>
  <c r="P3199" i="26"/>
  <c r="O3199" i="26"/>
  <c r="T3198" i="26"/>
  <c r="S3198" i="26"/>
  <c r="P3198" i="26"/>
  <c r="O3198" i="26"/>
  <c r="T3197" i="26"/>
  <c r="S3197" i="26"/>
  <c r="P3197" i="26"/>
  <c r="O3197" i="26"/>
  <c r="T3196" i="26"/>
  <c r="S3196" i="26"/>
  <c r="P3196" i="26"/>
  <c r="O3196" i="26"/>
  <c r="T3195" i="26"/>
  <c r="S3195" i="26"/>
  <c r="P3195" i="26"/>
  <c r="O3195" i="26"/>
  <c r="T3194" i="26"/>
  <c r="S3194" i="26"/>
  <c r="P3194" i="26"/>
  <c r="O3194" i="26"/>
  <c r="T3193" i="26"/>
  <c r="S3193" i="26"/>
  <c r="P3193" i="26"/>
  <c r="O3193" i="26"/>
  <c r="T3192" i="26"/>
  <c r="S3192" i="26"/>
  <c r="P3192" i="26"/>
  <c r="O3192" i="26"/>
  <c r="T3191" i="26"/>
  <c r="S3191" i="26"/>
  <c r="P3191" i="26"/>
  <c r="O3191" i="26"/>
  <c r="T3190" i="26"/>
  <c r="S3190" i="26"/>
  <c r="P3190" i="26"/>
  <c r="O3190" i="26"/>
  <c r="T3189" i="26"/>
  <c r="S3189" i="26"/>
  <c r="P3189" i="26"/>
  <c r="O3189" i="26"/>
  <c r="T3188" i="26"/>
  <c r="S3188" i="26"/>
  <c r="P3188" i="26"/>
  <c r="O3188" i="26"/>
  <c r="T3187" i="26"/>
  <c r="S3187" i="26"/>
  <c r="P3187" i="26"/>
  <c r="O3187" i="26"/>
  <c r="T3186" i="26"/>
  <c r="S3186" i="26"/>
  <c r="P3186" i="26"/>
  <c r="O3186" i="26"/>
  <c r="T3185" i="26"/>
  <c r="S3185" i="26"/>
  <c r="P3185" i="26"/>
  <c r="O3185" i="26"/>
  <c r="T3184" i="26"/>
  <c r="S3184" i="26"/>
  <c r="P3184" i="26"/>
  <c r="O3184" i="26"/>
  <c r="T3183" i="26"/>
  <c r="S3183" i="26"/>
  <c r="P3183" i="26"/>
  <c r="O3183" i="26"/>
  <c r="T3182" i="26"/>
  <c r="S3182" i="26"/>
  <c r="P3182" i="26"/>
  <c r="O3182" i="26"/>
  <c r="T3181" i="26"/>
  <c r="S3181" i="26"/>
  <c r="P3181" i="26"/>
  <c r="O3181" i="26"/>
  <c r="T3180" i="26"/>
  <c r="S3180" i="26"/>
  <c r="P3180" i="26"/>
  <c r="O3180" i="26"/>
  <c r="T3179" i="26"/>
  <c r="S3179" i="26"/>
  <c r="P3179" i="26"/>
  <c r="O3179" i="26"/>
  <c r="T3178" i="26"/>
  <c r="S3178" i="26"/>
  <c r="P3178" i="26"/>
  <c r="O3178" i="26"/>
  <c r="T3177" i="26"/>
  <c r="S3177" i="26"/>
  <c r="P3177" i="26"/>
  <c r="O3177" i="26"/>
  <c r="T3176" i="26"/>
  <c r="S3176" i="26"/>
  <c r="P3176" i="26"/>
  <c r="O3176" i="26"/>
  <c r="T3175" i="26"/>
  <c r="S3175" i="26"/>
  <c r="P3175" i="26"/>
  <c r="O3175" i="26"/>
  <c r="T3174" i="26"/>
  <c r="S3174" i="26"/>
  <c r="P3174" i="26"/>
  <c r="O3174" i="26"/>
  <c r="T3173" i="26"/>
  <c r="S3173" i="26"/>
  <c r="P3173" i="26"/>
  <c r="O3173" i="26"/>
  <c r="T3172" i="26"/>
  <c r="S3172" i="26"/>
  <c r="P3172" i="26"/>
  <c r="O3172" i="26"/>
  <c r="T3171" i="26"/>
  <c r="S3171" i="26"/>
  <c r="P3171" i="26"/>
  <c r="O3171" i="26"/>
  <c r="T3170" i="26"/>
  <c r="S3170" i="26"/>
  <c r="P3170" i="26"/>
  <c r="O3170" i="26"/>
  <c r="T3169" i="26"/>
  <c r="S3169" i="26"/>
  <c r="P3169" i="26"/>
  <c r="O3169" i="26"/>
  <c r="T3168" i="26"/>
  <c r="S3168" i="26"/>
  <c r="P3168" i="26"/>
  <c r="O3168" i="26"/>
  <c r="T3167" i="26"/>
  <c r="S3167" i="26"/>
  <c r="P3167" i="26"/>
  <c r="O3167" i="26"/>
  <c r="T3166" i="26"/>
  <c r="S3166" i="26"/>
  <c r="P3166" i="26"/>
  <c r="O3166" i="26"/>
  <c r="T3165" i="26"/>
  <c r="S3165" i="26"/>
  <c r="P3165" i="26"/>
  <c r="O3165" i="26"/>
  <c r="T3164" i="26"/>
  <c r="S3164" i="26"/>
  <c r="P3164" i="26"/>
  <c r="O3164" i="26"/>
  <c r="T3163" i="26"/>
  <c r="S3163" i="26"/>
  <c r="P3163" i="26"/>
  <c r="O3163" i="26"/>
  <c r="T3162" i="26"/>
  <c r="S3162" i="26"/>
  <c r="P3162" i="26"/>
  <c r="O3162" i="26"/>
  <c r="T3161" i="26"/>
  <c r="S3161" i="26"/>
  <c r="P3161" i="26"/>
  <c r="O3161" i="26"/>
  <c r="T3160" i="26"/>
  <c r="S3160" i="26"/>
  <c r="P3160" i="26"/>
  <c r="O3160" i="26"/>
  <c r="T3159" i="26"/>
  <c r="S3159" i="26"/>
  <c r="P3159" i="26"/>
  <c r="O3159" i="26"/>
  <c r="T3158" i="26"/>
  <c r="S3158" i="26"/>
  <c r="P3158" i="26"/>
  <c r="O3158" i="26"/>
  <c r="T3157" i="26"/>
  <c r="S3157" i="26"/>
  <c r="P3157" i="26"/>
  <c r="O3157" i="26"/>
  <c r="T3156" i="26"/>
  <c r="S3156" i="26"/>
  <c r="P3156" i="26"/>
  <c r="O3156" i="26"/>
  <c r="T3155" i="26"/>
  <c r="S3155" i="26"/>
  <c r="P3155" i="26"/>
  <c r="O3155" i="26"/>
  <c r="T3154" i="26"/>
  <c r="S3154" i="26"/>
  <c r="P3154" i="26"/>
  <c r="O3154" i="26"/>
  <c r="T3153" i="26"/>
  <c r="S3153" i="26"/>
  <c r="P3153" i="26"/>
  <c r="O3153" i="26"/>
  <c r="T3152" i="26"/>
  <c r="S3152" i="26"/>
  <c r="P3152" i="26"/>
  <c r="O3152" i="26"/>
  <c r="T3151" i="26"/>
  <c r="S3151" i="26"/>
  <c r="P3151" i="26"/>
  <c r="O3151" i="26"/>
  <c r="T3150" i="26"/>
  <c r="S3150" i="26"/>
  <c r="P3150" i="26"/>
  <c r="O3150" i="26"/>
  <c r="T3149" i="26"/>
  <c r="S3149" i="26"/>
  <c r="P3149" i="26"/>
  <c r="O3149" i="26"/>
  <c r="T3148" i="26"/>
  <c r="S3148" i="26"/>
  <c r="P3148" i="26"/>
  <c r="O3148" i="26"/>
  <c r="T3147" i="26"/>
  <c r="S3147" i="26"/>
  <c r="P3147" i="26"/>
  <c r="O3147" i="26"/>
  <c r="T3146" i="26"/>
  <c r="S3146" i="26"/>
  <c r="P3146" i="26"/>
  <c r="O3146" i="26"/>
  <c r="T3145" i="26"/>
  <c r="S3145" i="26"/>
  <c r="P3145" i="26"/>
  <c r="O3145" i="26"/>
  <c r="T3144" i="26"/>
  <c r="S3144" i="26"/>
  <c r="P3144" i="26"/>
  <c r="O3144" i="26"/>
  <c r="T3143" i="26"/>
  <c r="S3143" i="26"/>
  <c r="P3143" i="26"/>
  <c r="O3143" i="26"/>
  <c r="T3142" i="26"/>
  <c r="S3142" i="26"/>
  <c r="P3142" i="26"/>
  <c r="O3142" i="26"/>
  <c r="T3141" i="26"/>
  <c r="S3141" i="26"/>
  <c r="P3141" i="26"/>
  <c r="O3141" i="26"/>
  <c r="T3140" i="26"/>
  <c r="S3140" i="26"/>
  <c r="P3140" i="26"/>
  <c r="O3140" i="26"/>
  <c r="T3139" i="26"/>
  <c r="S3139" i="26"/>
  <c r="P3139" i="26"/>
  <c r="O3139" i="26"/>
  <c r="T3138" i="26"/>
  <c r="S3138" i="26"/>
  <c r="P3138" i="26"/>
  <c r="O3138" i="26"/>
  <c r="T3137" i="26"/>
  <c r="S3137" i="26"/>
  <c r="P3137" i="26"/>
  <c r="O3137" i="26"/>
  <c r="T3136" i="26"/>
  <c r="S3136" i="26"/>
  <c r="P3136" i="26"/>
  <c r="O3136" i="26"/>
  <c r="T3135" i="26"/>
  <c r="S3135" i="26"/>
  <c r="P3135" i="26"/>
  <c r="O3135" i="26"/>
  <c r="T3134" i="26"/>
  <c r="S3134" i="26"/>
  <c r="P3134" i="26"/>
  <c r="O3134" i="26"/>
  <c r="T3133" i="26"/>
  <c r="S3133" i="26"/>
  <c r="P3133" i="26"/>
  <c r="O3133" i="26"/>
  <c r="T3132" i="26"/>
  <c r="S3132" i="26"/>
  <c r="P3132" i="26"/>
  <c r="O3132" i="26"/>
  <c r="T3131" i="26"/>
  <c r="S3131" i="26"/>
  <c r="P3131" i="26"/>
  <c r="O3131" i="26"/>
  <c r="T3130" i="26"/>
  <c r="S3130" i="26"/>
  <c r="P3130" i="26"/>
  <c r="O3130" i="26"/>
  <c r="T3129" i="26"/>
  <c r="S3129" i="26"/>
  <c r="P3129" i="26"/>
  <c r="O3129" i="26"/>
  <c r="T3128" i="26"/>
  <c r="S3128" i="26"/>
  <c r="P3128" i="26"/>
  <c r="O3128" i="26"/>
  <c r="T3127" i="26"/>
  <c r="S3127" i="26"/>
  <c r="P3127" i="26"/>
  <c r="O3127" i="26"/>
  <c r="T3126" i="26"/>
  <c r="S3126" i="26"/>
  <c r="P3126" i="26"/>
  <c r="O3126" i="26"/>
  <c r="T3125" i="26"/>
  <c r="S3125" i="26"/>
  <c r="P3125" i="26"/>
  <c r="O3125" i="26"/>
  <c r="T3124" i="26"/>
  <c r="S3124" i="26"/>
  <c r="P3124" i="26"/>
  <c r="O3124" i="26"/>
  <c r="T3123" i="26"/>
  <c r="S3123" i="26"/>
  <c r="P3123" i="26"/>
  <c r="O3123" i="26"/>
  <c r="T3122" i="26"/>
  <c r="S3122" i="26"/>
  <c r="P3122" i="26"/>
  <c r="O3122" i="26"/>
  <c r="T3121" i="26"/>
  <c r="S3121" i="26"/>
  <c r="P3121" i="26"/>
  <c r="O3121" i="26"/>
  <c r="T3120" i="26"/>
  <c r="S3120" i="26"/>
  <c r="P3120" i="26"/>
  <c r="O3120" i="26"/>
  <c r="T3119" i="26"/>
  <c r="S3119" i="26"/>
  <c r="P3119" i="26"/>
  <c r="O3119" i="26"/>
  <c r="T3118" i="26"/>
  <c r="S3118" i="26"/>
  <c r="P3118" i="26"/>
  <c r="O3118" i="26"/>
  <c r="T3117" i="26"/>
  <c r="S3117" i="26"/>
  <c r="P3117" i="26"/>
  <c r="O3117" i="26"/>
  <c r="T3116" i="26"/>
  <c r="S3116" i="26"/>
  <c r="P3116" i="26"/>
  <c r="O3116" i="26"/>
  <c r="T3115" i="26"/>
  <c r="S3115" i="26"/>
  <c r="P3115" i="26"/>
  <c r="O3115" i="26"/>
  <c r="T3114" i="26"/>
  <c r="S3114" i="26"/>
  <c r="P3114" i="26"/>
  <c r="O3114" i="26"/>
  <c r="T3113" i="26"/>
  <c r="S3113" i="26"/>
  <c r="P3113" i="26"/>
  <c r="O3113" i="26"/>
  <c r="T3112" i="26"/>
  <c r="S3112" i="26"/>
  <c r="P3112" i="26"/>
  <c r="O3112" i="26"/>
  <c r="T3111" i="26"/>
  <c r="S3111" i="26"/>
  <c r="P3111" i="26"/>
  <c r="O3111" i="26"/>
  <c r="T3110" i="26"/>
  <c r="S3110" i="26"/>
  <c r="P3110" i="26"/>
  <c r="O3110" i="26"/>
  <c r="T3109" i="26"/>
  <c r="S3109" i="26"/>
  <c r="P3109" i="26"/>
  <c r="O3109" i="26"/>
  <c r="T3108" i="26"/>
  <c r="S3108" i="26"/>
  <c r="P3108" i="26"/>
  <c r="O3108" i="26"/>
  <c r="T3107" i="26"/>
  <c r="S3107" i="26"/>
  <c r="P3107" i="26"/>
  <c r="O3107" i="26"/>
  <c r="T3106" i="26"/>
  <c r="S3106" i="26"/>
  <c r="P3106" i="26"/>
  <c r="O3106" i="26"/>
  <c r="T3105" i="26"/>
  <c r="S3105" i="26"/>
  <c r="P3105" i="26"/>
  <c r="O3105" i="26"/>
  <c r="T3104" i="26"/>
  <c r="S3104" i="26"/>
  <c r="P3104" i="26"/>
  <c r="O3104" i="26"/>
  <c r="T3103" i="26"/>
  <c r="S3103" i="26"/>
  <c r="P3103" i="26"/>
  <c r="O3103" i="26"/>
  <c r="T3102" i="26"/>
  <c r="S3102" i="26"/>
  <c r="P3102" i="26"/>
  <c r="O3102" i="26"/>
  <c r="T3101" i="26"/>
  <c r="S3101" i="26"/>
  <c r="P3101" i="26"/>
  <c r="O3101" i="26"/>
  <c r="T3100" i="26"/>
  <c r="S3100" i="26"/>
  <c r="P3100" i="26"/>
  <c r="O3100" i="26"/>
  <c r="T3099" i="26"/>
  <c r="S3099" i="26"/>
  <c r="P3099" i="26"/>
  <c r="O3099" i="26"/>
  <c r="T3098" i="26"/>
  <c r="S3098" i="26"/>
  <c r="P3098" i="26"/>
  <c r="O3098" i="26"/>
  <c r="T3097" i="26"/>
  <c r="S3097" i="26"/>
  <c r="P3097" i="26"/>
  <c r="O3097" i="26"/>
  <c r="T3096" i="26"/>
  <c r="S3096" i="26"/>
  <c r="P3096" i="26"/>
  <c r="O3096" i="26"/>
  <c r="T3095" i="26"/>
  <c r="S3095" i="26"/>
  <c r="P3095" i="26"/>
  <c r="O3095" i="26"/>
  <c r="T3094" i="26"/>
  <c r="S3094" i="26"/>
  <c r="P3094" i="26"/>
  <c r="O3094" i="26"/>
  <c r="T3093" i="26"/>
  <c r="S3093" i="26"/>
  <c r="P3093" i="26"/>
  <c r="O3093" i="26"/>
  <c r="T3092" i="26"/>
  <c r="S3092" i="26"/>
  <c r="P3092" i="26"/>
  <c r="O3092" i="26"/>
  <c r="T3091" i="26"/>
  <c r="S3091" i="26"/>
  <c r="P3091" i="26"/>
  <c r="O3091" i="26"/>
  <c r="T3090" i="26"/>
  <c r="S3090" i="26"/>
  <c r="P3090" i="26"/>
  <c r="O3090" i="26"/>
  <c r="T3089" i="26"/>
  <c r="S3089" i="26"/>
  <c r="P3089" i="26"/>
  <c r="O3089" i="26"/>
  <c r="T3088" i="26"/>
  <c r="S3088" i="26"/>
  <c r="P3088" i="26"/>
  <c r="O3088" i="26"/>
  <c r="T3087" i="26"/>
  <c r="S3087" i="26"/>
  <c r="P3087" i="26"/>
  <c r="O3087" i="26"/>
  <c r="T3086" i="26"/>
  <c r="S3086" i="26"/>
  <c r="P3086" i="26"/>
  <c r="O3086" i="26"/>
  <c r="T3085" i="26"/>
  <c r="S3085" i="26"/>
  <c r="P3085" i="26"/>
  <c r="O3085" i="26"/>
  <c r="T3084" i="26"/>
  <c r="S3084" i="26"/>
  <c r="P3084" i="26"/>
  <c r="O3084" i="26"/>
  <c r="T3083" i="26"/>
  <c r="S3083" i="26"/>
  <c r="P3083" i="26"/>
  <c r="O3083" i="26"/>
  <c r="T3082" i="26"/>
  <c r="S3082" i="26"/>
  <c r="P3082" i="26"/>
  <c r="O3082" i="26"/>
  <c r="T3081" i="26"/>
  <c r="S3081" i="26"/>
  <c r="P3081" i="26"/>
  <c r="O3081" i="26"/>
  <c r="T3080" i="26"/>
  <c r="S3080" i="26"/>
  <c r="P3080" i="26"/>
  <c r="O3080" i="26"/>
  <c r="T3079" i="26"/>
  <c r="S3079" i="26"/>
  <c r="P3079" i="26"/>
  <c r="O3079" i="26"/>
  <c r="T3078" i="26"/>
  <c r="S3078" i="26"/>
  <c r="P3078" i="26"/>
  <c r="O3078" i="26"/>
  <c r="T3077" i="26"/>
  <c r="S3077" i="26"/>
  <c r="P3077" i="26"/>
  <c r="O3077" i="26"/>
  <c r="T3076" i="26"/>
  <c r="S3076" i="26"/>
  <c r="P3076" i="26"/>
  <c r="O3076" i="26"/>
  <c r="T3075" i="26"/>
  <c r="S3075" i="26"/>
  <c r="P3075" i="26"/>
  <c r="O3075" i="26"/>
  <c r="T3074" i="26"/>
  <c r="S3074" i="26"/>
  <c r="P3074" i="26"/>
  <c r="O3074" i="26"/>
  <c r="T3073" i="26"/>
  <c r="S3073" i="26"/>
  <c r="P3073" i="26"/>
  <c r="O3073" i="26"/>
  <c r="T3072" i="26"/>
  <c r="S3072" i="26"/>
  <c r="P3072" i="26"/>
  <c r="O3072" i="26"/>
  <c r="T3071" i="26"/>
  <c r="S3071" i="26"/>
  <c r="P3071" i="26"/>
  <c r="O3071" i="26"/>
  <c r="T3070" i="26"/>
  <c r="S3070" i="26"/>
  <c r="P3070" i="26"/>
  <c r="O3070" i="26"/>
  <c r="T3069" i="26"/>
  <c r="S3069" i="26"/>
  <c r="P3069" i="26"/>
  <c r="O3069" i="26"/>
  <c r="T3068" i="26"/>
  <c r="S3068" i="26"/>
  <c r="P3068" i="26"/>
  <c r="O3068" i="26"/>
  <c r="T3067" i="26"/>
  <c r="S3067" i="26"/>
  <c r="P3067" i="26"/>
  <c r="O3067" i="26"/>
  <c r="T3066" i="26"/>
  <c r="S3066" i="26"/>
  <c r="P3066" i="26"/>
  <c r="O3066" i="26"/>
  <c r="T3065" i="26"/>
  <c r="S3065" i="26"/>
  <c r="P3065" i="26"/>
  <c r="O3065" i="26"/>
  <c r="T3064" i="26"/>
  <c r="S3064" i="26"/>
  <c r="P3064" i="26"/>
  <c r="O3064" i="26"/>
  <c r="T3063" i="26"/>
  <c r="S3063" i="26"/>
  <c r="P3063" i="26"/>
  <c r="O3063" i="26"/>
  <c r="T3062" i="26"/>
  <c r="S3062" i="26"/>
  <c r="P3062" i="26"/>
  <c r="O3062" i="26"/>
  <c r="T3061" i="26"/>
  <c r="S3061" i="26"/>
  <c r="P3061" i="26"/>
  <c r="O3061" i="26"/>
  <c r="T3060" i="26"/>
  <c r="S3060" i="26"/>
  <c r="P3060" i="26"/>
  <c r="O3060" i="26"/>
  <c r="T3059" i="26"/>
  <c r="S3059" i="26"/>
  <c r="P3059" i="26"/>
  <c r="O3059" i="26"/>
  <c r="T3058" i="26"/>
  <c r="S3058" i="26"/>
  <c r="P3058" i="26"/>
  <c r="O3058" i="26"/>
  <c r="T3057" i="26"/>
  <c r="S3057" i="26"/>
  <c r="P3057" i="26"/>
  <c r="O3057" i="26"/>
  <c r="T3056" i="26"/>
  <c r="S3056" i="26"/>
  <c r="P3056" i="26"/>
  <c r="O3056" i="26"/>
  <c r="T3055" i="26"/>
  <c r="S3055" i="26"/>
  <c r="P3055" i="26"/>
  <c r="O3055" i="26"/>
  <c r="T3054" i="26"/>
  <c r="S3054" i="26"/>
  <c r="P3054" i="26"/>
  <c r="O3054" i="26"/>
  <c r="T3053" i="26"/>
  <c r="S3053" i="26"/>
  <c r="P3053" i="26"/>
  <c r="O3053" i="26"/>
  <c r="T3052" i="26"/>
  <c r="S3052" i="26"/>
  <c r="P3052" i="26"/>
  <c r="O3052" i="26"/>
  <c r="T3051" i="26"/>
  <c r="S3051" i="26"/>
  <c r="P3051" i="26"/>
  <c r="O3051" i="26"/>
  <c r="T3050" i="26"/>
  <c r="S3050" i="26"/>
  <c r="P3050" i="26"/>
  <c r="O3050" i="26"/>
  <c r="T3049" i="26"/>
  <c r="S3049" i="26"/>
  <c r="P3049" i="26"/>
  <c r="O3049" i="26"/>
  <c r="T3048" i="26"/>
  <c r="S3048" i="26"/>
  <c r="P3048" i="26"/>
  <c r="O3048" i="26"/>
  <c r="T3047" i="26"/>
  <c r="S3047" i="26"/>
  <c r="P3047" i="26"/>
  <c r="O3047" i="26"/>
  <c r="T3046" i="26"/>
  <c r="S3046" i="26"/>
  <c r="P3046" i="26"/>
  <c r="O3046" i="26"/>
  <c r="T3045" i="26"/>
  <c r="S3045" i="26"/>
  <c r="P3045" i="26"/>
  <c r="O3045" i="26"/>
  <c r="T3044" i="26"/>
  <c r="S3044" i="26"/>
  <c r="P3044" i="26"/>
  <c r="O3044" i="26"/>
  <c r="T3043" i="26"/>
  <c r="S3043" i="26"/>
  <c r="P3043" i="26"/>
  <c r="O3043" i="26"/>
  <c r="T3042" i="26"/>
  <c r="S3042" i="26"/>
  <c r="P3042" i="26"/>
  <c r="O3042" i="26"/>
  <c r="T3041" i="26"/>
  <c r="S3041" i="26"/>
  <c r="P3041" i="26"/>
  <c r="O3041" i="26"/>
  <c r="T3040" i="26"/>
  <c r="S3040" i="26"/>
  <c r="P3040" i="26"/>
  <c r="O3040" i="26"/>
  <c r="T3039" i="26"/>
  <c r="S3039" i="26"/>
  <c r="P3039" i="26"/>
  <c r="O3039" i="26"/>
  <c r="T3038" i="26"/>
  <c r="S3038" i="26"/>
  <c r="P3038" i="26"/>
  <c r="O3038" i="26"/>
  <c r="T3037" i="26"/>
  <c r="S3037" i="26"/>
  <c r="P3037" i="26"/>
  <c r="O3037" i="26"/>
  <c r="T3036" i="26"/>
  <c r="S3036" i="26"/>
  <c r="P3036" i="26"/>
  <c r="O3036" i="26"/>
  <c r="T3035" i="26"/>
  <c r="S3035" i="26"/>
  <c r="P3035" i="26"/>
  <c r="O3035" i="26"/>
  <c r="T3034" i="26"/>
  <c r="S3034" i="26"/>
  <c r="P3034" i="26"/>
  <c r="O3034" i="26"/>
  <c r="T3033" i="26"/>
  <c r="S3033" i="26"/>
  <c r="P3033" i="26"/>
  <c r="O3033" i="26"/>
  <c r="T3032" i="26"/>
  <c r="S3032" i="26"/>
  <c r="P3032" i="26"/>
  <c r="O3032" i="26"/>
  <c r="T3031" i="26"/>
  <c r="S3031" i="26"/>
  <c r="P3031" i="26"/>
  <c r="O3031" i="26"/>
  <c r="T3030" i="26"/>
  <c r="S3030" i="26"/>
  <c r="P3030" i="26"/>
  <c r="O3030" i="26"/>
  <c r="T3029" i="26"/>
  <c r="S3029" i="26"/>
  <c r="P3029" i="26"/>
  <c r="O3029" i="26"/>
  <c r="T3028" i="26"/>
  <c r="S3028" i="26"/>
  <c r="P3028" i="26"/>
  <c r="O3028" i="26"/>
  <c r="T3027" i="26"/>
  <c r="S3027" i="26"/>
  <c r="P3027" i="26"/>
  <c r="O3027" i="26"/>
  <c r="T3026" i="26"/>
  <c r="S3026" i="26"/>
  <c r="P3026" i="26"/>
  <c r="O3026" i="26"/>
  <c r="T3025" i="26"/>
  <c r="S3025" i="26"/>
  <c r="P3025" i="26"/>
  <c r="O3025" i="26"/>
  <c r="T3024" i="26"/>
  <c r="S3024" i="26"/>
  <c r="P3024" i="26"/>
  <c r="O3024" i="26"/>
  <c r="T3023" i="26"/>
  <c r="S3023" i="26"/>
  <c r="P3023" i="26"/>
  <c r="O3023" i="26"/>
  <c r="T3022" i="26"/>
  <c r="S3022" i="26"/>
  <c r="P3022" i="26"/>
  <c r="O3022" i="26"/>
  <c r="T3021" i="26"/>
  <c r="S3021" i="26"/>
  <c r="P3021" i="26"/>
  <c r="O3021" i="26"/>
  <c r="T3020" i="26"/>
  <c r="S3020" i="26"/>
  <c r="P3020" i="26"/>
  <c r="O3020" i="26"/>
  <c r="T3019" i="26"/>
  <c r="S3019" i="26"/>
  <c r="P3019" i="26"/>
  <c r="O3019" i="26"/>
  <c r="T3018" i="26"/>
  <c r="S3018" i="26"/>
  <c r="P3018" i="26"/>
  <c r="O3018" i="26"/>
  <c r="T3017" i="26"/>
  <c r="S3017" i="26"/>
  <c r="P3017" i="26"/>
  <c r="O3017" i="26"/>
  <c r="T3016" i="26"/>
  <c r="S3016" i="26"/>
  <c r="P3016" i="26"/>
  <c r="O3016" i="26"/>
  <c r="T3015" i="26"/>
  <c r="S3015" i="26"/>
  <c r="P3015" i="26"/>
  <c r="O3015" i="26"/>
  <c r="T3014" i="26"/>
  <c r="S3014" i="26"/>
  <c r="P3014" i="26"/>
  <c r="O3014" i="26"/>
  <c r="T3013" i="26"/>
  <c r="S3013" i="26"/>
  <c r="P3013" i="26"/>
  <c r="O3013" i="26"/>
  <c r="T3012" i="26"/>
  <c r="S3012" i="26"/>
  <c r="P3012" i="26"/>
  <c r="O3012" i="26"/>
  <c r="T3011" i="26"/>
  <c r="S3011" i="26"/>
  <c r="P3011" i="26"/>
  <c r="O3011" i="26"/>
  <c r="T3010" i="26"/>
  <c r="S3010" i="26"/>
  <c r="P3010" i="26"/>
  <c r="O3010" i="26"/>
  <c r="T3009" i="26"/>
  <c r="S3009" i="26"/>
  <c r="P3009" i="26"/>
  <c r="O3009" i="26"/>
  <c r="T3008" i="26"/>
  <c r="S3008" i="26"/>
  <c r="P3008" i="26"/>
  <c r="O3008" i="26"/>
  <c r="T3007" i="26"/>
  <c r="S3007" i="26"/>
  <c r="P3007" i="26"/>
  <c r="O3007" i="26"/>
  <c r="T3006" i="26"/>
  <c r="S3006" i="26"/>
  <c r="P3006" i="26"/>
  <c r="O3006" i="26"/>
  <c r="T3005" i="26"/>
  <c r="S3005" i="26"/>
  <c r="P3005" i="26"/>
  <c r="O3005" i="26"/>
  <c r="T3004" i="26"/>
  <c r="S3004" i="26"/>
  <c r="P3004" i="26"/>
  <c r="O3004" i="26"/>
  <c r="T3003" i="26"/>
  <c r="S3003" i="26"/>
  <c r="P3003" i="26"/>
  <c r="O3003" i="26"/>
  <c r="T3002" i="26"/>
  <c r="S3002" i="26"/>
  <c r="P3002" i="26"/>
  <c r="O3002" i="26"/>
  <c r="T3001" i="26"/>
  <c r="S3001" i="26"/>
  <c r="P3001" i="26"/>
  <c r="O3001" i="26"/>
  <c r="T3000" i="26"/>
  <c r="S3000" i="26"/>
  <c r="P3000" i="26"/>
  <c r="O3000" i="26"/>
  <c r="T2999" i="26"/>
  <c r="S2999" i="26"/>
  <c r="P2999" i="26"/>
  <c r="O2999" i="26"/>
  <c r="T2998" i="26"/>
  <c r="S2998" i="26"/>
  <c r="P2998" i="26"/>
  <c r="O2998" i="26"/>
  <c r="T2997" i="26"/>
  <c r="S2997" i="26"/>
  <c r="P2997" i="26"/>
  <c r="O2997" i="26"/>
  <c r="T2996" i="26"/>
  <c r="S2996" i="26"/>
  <c r="P2996" i="26"/>
  <c r="O2996" i="26"/>
  <c r="T2995" i="26"/>
  <c r="S2995" i="26"/>
  <c r="P2995" i="26"/>
  <c r="O2995" i="26"/>
  <c r="T2994" i="26"/>
  <c r="S2994" i="26"/>
  <c r="P2994" i="26"/>
  <c r="O2994" i="26"/>
  <c r="T2993" i="26"/>
  <c r="S2993" i="26"/>
  <c r="P2993" i="26"/>
  <c r="O2993" i="26"/>
  <c r="T2992" i="26"/>
  <c r="S2992" i="26"/>
  <c r="P2992" i="26"/>
  <c r="O2992" i="26"/>
  <c r="T2991" i="26"/>
  <c r="S2991" i="26"/>
  <c r="P2991" i="26"/>
  <c r="O2991" i="26"/>
  <c r="T2990" i="26"/>
  <c r="S2990" i="26"/>
  <c r="P2990" i="26"/>
  <c r="O2990" i="26"/>
  <c r="T2989" i="26"/>
  <c r="S2989" i="26"/>
  <c r="P2989" i="26"/>
  <c r="O2989" i="26"/>
  <c r="T2988" i="26"/>
  <c r="S2988" i="26"/>
  <c r="P2988" i="26"/>
  <c r="O2988" i="26"/>
  <c r="T2987" i="26"/>
  <c r="S2987" i="26"/>
  <c r="P2987" i="26"/>
  <c r="O2987" i="26"/>
  <c r="T2986" i="26"/>
  <c r="S2986" i="26"/>
  <c r="P2986" i="26"/>
  <c r="O2986" i="26"/>
  <c r="T2985" i="26"/>
  <c r="S2985" i="26"/>
  <c r="P2985" i="26"/>
  <c r="O2985" i="26"/>
  <c r="T2984" i="26"/>
  <c r="S2984" i="26"/>
  <c r="P2984" i="26"/>
  <c r="O2984" i="26"/>
  <c r="T2983" i="26"/>
  <c r="S2983" i="26"/>
  <c r="P2983" i="26"/>
  <c r="O2983" i="26"/>
  <c r="T2982" i="26"/>
  <c r="S2982" i="26"/>
  <c r="P2982" i="26"/>
  <c r="O2982" i="26"/>
  <c r="T2981" i="26"/>
  <c r="S2981" i="26"/>
  <c r="P2981" i="26"/>
  <c r="O2981" i="26"/>
  <c r="T2980" i="26"/>
  <c r="S2980" i="26"/>
  <c r="P2980" i="26"/>
  <c r="O2980" i="26"/>
  <c r="T2979" i="26"/>
  <c r="S2979" i="26"/>
  <c r="P2979" i="26"/>
  <c r="O2979" i="26"/>
  <c r="T2978" i="26"/>
  <c r="S2978" i="26"/>
  <c r="P2978" i="26"/>
  <c r="O2978" i="26"/>
  <c r="T2977" i="26"/>
  <c r="S2977" i="26"/>
  <c r="P2977" i="26"/>
  <c r="O2977" i="26"/>
  <c r="T2976" i="26"/>
  <c r="S2976" i="26"/>
  <c r="P2976" i="26"/>
  <c r="O2976" i="26"/>
  <c r="T2975" i="26"/>
  <c r="S2975" i="26"/>
  <c r="P2975" i="26"/>
  <c r="O2975" i="26"/>
  <c r="T2974" i="26"/>
  <c r="S2974" i="26"/>
  <c r="P2974" i="26"/>
  <c r="O2974" i="26"/>
  <c r="T2973" i="26"/>
  <c r="S2973" i="26"/>
  <c r="P2973" i="26"/>
  <c r="O2973" i="26"/>
  <c r="T2972" i="26"/>
  <c r="S2972" i="26"/>
  <c r="P2972" i="26"/>
  <c r="O2972" i="26"/>
  <c r="T2971" i="26"/>
  <c r="S2971" i="26"/>
  <c r="P2971" i="26"/>
  <c r="O2971" i="26"/>
  <c r="T2970" i="26"/>
  <c r="S2970" i="26"/>
  <c r="P2970" i="26"/>
  <c r="O2970" i="26"/>
  <c r="T2969" i="26"/>
  <c r="S2969" i="26"/>
  <c r="P2969" i="26"/>
  <c r="O2969" i="26"/>
  <c r="T2968" i="26"/>
  <c r="S2968" i="26"/>
  <c r="P2968" i="26"/>
  <c r="O2968" i="26"/>
  <c r="T2967" i="26"/>
  <c r="S2967" i="26"/>
  <c r="P2967" i="26"/>
  <c r="O2967" i="26"/>
  <c r="T2966" i="26"/>
  <c r="S2966" i="26"/>
  <c r="P2966" i="26"/>
  <c r="O2966" i="26"/>
  <c r="T2965" i="26"/>
  <c r="S2965" i="26"/>
  <c r="P2965" i="26"/>
  <c r="O2965" i="26"/>
  <c r="T2964" i="26"/>
  <c r="S2964" i="26"/>
  <c r="P2964" i="26"/>
  <c r="O2964" i="26"/>
  <c r="T2963" i="26"/>
  <c r="S2963" i="26"/>
  <c r="P2963" i="26"/>
  <c r="O2963" i="26"/>
  <c r="T2962" i="26"/>
  <c r="S2962" i="26"/>
  <c r="P2962" i="26"/>
  <c r="O2962" i="26"/>
  <c r="T2961" i="26"/>
  <c r="S2961" i="26"/>
  <c r="P2961" i="26"/>
  <c r="O2961" i="26"/>
  <c r="T2960" i="26"/>
  <c r="S2960" i="26"/>
  <c r="P2960" i="26"/>
  <c r="O2960" i="26"/>
  <c r="T2959" i="26"/>
  <c r="S2959" i="26"/>
  <c r="P2959" i="26"/>
  <c r="O2959" i="26"/>
  <c r="T2958" i="26"/>
  <c r="S2958" i="26"/>
  <c r="P2958" i="26"/>
  <c r="O2958" i="26"/>
  <c r="T2957" i="26"/>
  <c r="S2957" i="26"/>
  <c r="P2957" i="26"/>
  <c r="O2957" i="26"/>
  <c r="T2956" i="26"/>
  <c r="S2956" i="26"/>
  <c r="P2956" i="26"/>
  <c r="O2956" i="26"/>
  <c r="T2955" i="26"/>
  <c r="S2955" i="26"/>
  <c r="P2955" i="26"/>
  <c r="O2955" i="26"/>
  <c r="T2954" i="26"/>
  <c r="S2954" i="26"/>
  <c r="P2954" i="26"/>
  <c r="O2954" i="26"/>
  <c r="T2953" i="26"/>
  <c r="S2953" i="26"/>
  <c r="P2953" i="26"/>
  <c r="O2953" i="26"/>
  <c r="T2952" i="26"/>
  <c r="S2952" i="26"/>
  <c r="P2952" i="26"/>
  <c r="O2952" i="26"/>
  <c r="T2951" i="26"/>
  <c r="S2951" i="26"/>
  <c r="P2951" i="26"/>
  <c r="O2951" i="26"/>
  <c r="T2950" i="26"/>
  <c r="S2950" i="26"/>
  <c r="P2950" i="26"/>
  <c r="O2950" i="26"/>
  <c r="T2949" i="26"/>
  <c r="S2949" i="26"/>
  <c r="P2949" i="26"/>
  <c r="O2949" i="26"/>
  <c r="T2948" i="26"/>
  <c r="S2948" i="26"/>
  <c r="P2948" i="26"/>
  <c r="O2948" i="26"/>
  <c r="T2947" i="26"/>
  <c r="S2947" i="26"/>
  <c r="P2947" i="26"/>
  <c r="O2947" i="26"/>
  <c r="T2946" i="26"/>
  <c r="S2946" i="26"/>
  <c r="P2946" i="26"/>
  <c r="O2946" i="26"/>
  <c r="T2945" i="26"/>
  <c r="S2945" i="26"/>
  <c r="P2945" i="26"/>
  <c r="O2945" i="26"/>
  <c r="T2944" i="26"/>
  <c r="S2944" i="26"/>
  <c r="P2944" i="26"/>
  <c r="O2944" i="26"/>
  <c r="T2943" i="26"/>
  <c r="S2943" i="26"/>
  <c r="P2943" i="26"/>
  <c r="O2943" i="26"/>
  <c r="T2942" i="26"/>
  <c r="S2942" i="26"/>
  <c r="P2942" i="26"/>
  <c r="O2942" i="26"/>
  <c r="T2941" i="26"/>
  <c r="S2941" i="26"/>
  <c r="P2941" i="26"/>
  <c r="O2941" i="26"/>
  <c r="T2940" i="26"/>
  <c r="S2940" i="26"/>
  <c r="P2940" i="26"/>
  <c r="O2940" i="26"/>
  <c r="T2939" i="26"/>
  <c r="S2939" i="26"/>
  <c r="P2939" i="26"/>
  <c r="O2939" i="26"/>
  <c r="T2938" i="26"/>
  <c r="S2938" i="26"/>
  <c r="P2938" i="26"/>
  <c r="O2938" i="26"/>
  <c r="T2937" i="26"/>
  <c r="S2937" i="26"/>
  <c r="P2937" i="26"/>
  <c r="O2937" i="26"/>
  <c r="T2936" i="26"/>
  <c r="S2936" i="26"/>
  <c r="P2936" i="26"/>
  <c r="O2936" i="26"/>
  <c r="T2935" i="26"/>
  <c r="S2935" i="26"/>
  <c r="P2935" i="26"/>
  <c r="O2935" i="26"/>
  <c r="T2934" i="26"/>
  <c r="S2934" i="26"/>
  <c r="P2934" i="26"/>
  <c r="O2934" i="26"/>
  <c r="T2933" i="26"/>
  <c r="S2933" i="26"/>
  <c r="P2933" i="26"/>
  <c r="O2933" i="26"/>
  <c r="T2932" i="26"/>
  <c r="S2932" i="26"/>
  <c r="P2932" i="26"/>
  <c r="O2932" i="26"/>
  <c r="T2931" i="26"/>
  <c r="S2931" i="26"/>
  <c r="P2931" i="26"/>
  <c r="O2931" i="26"/>
  <c r="T2930" i="26"/>
  <c r="S2930" i="26"/>
  <c r="P2930" i="26"/>
  <c r="O2930" i="26"/>
  <c r="T2929" i="26"/>
  <c r="S2929" i="26"/>
  <c r="P2929" i="26"/>
  <c r="O2929" i="26"/>
  <c r="T2928" i="26"/>
  <c r="S2928" i="26"/>
  <c r="P2928" i="26"/>
  <c r="O2928" i="26"/>
  <c r="T2927" i="26"/>
  <c r="S2927" i="26"/>
  <c r="P2927" i="26"/>
  <c r="O2927" i="26"/>
  <c r="T2926" i="26"/>
  <c r="S2926" i="26"/>
  <c r="P2926" i="26"/>
  <c r="O2926" i="26"/>
  <c r="T2925" i="26"/>
  <c r="S2925" i="26"/>
  <c r="P2925" i="26"/>
  <c r="O2925" i="26"/>
  <c r="T2924" i="26"/>
  <c r="S2924" i="26"/>
  <c r="P2924" i="26"/>
  <c r="O2924" i="26"/>
  <c r="T2923" i="26"/>
  <c r="S2923" i="26"/>
  <c r="P2923" i="26"/>
  <c r="O2923" i="26"/>
  <c r="T2922" i="26"/>
  <c r="S2922" i="26"/>
  <c r="P2922" i="26"/>
  <c r="O2922" i="26"/>
  <c r="T2921" i="26"/>
  <c r="S2921" i="26"/>
  <c r="P2921" i="26"/>
  <c r="O2921" i="26"/>
  <c r="T2920" i="26"/>
  <c r="S2920" i="26"/>
  <c r="P2920" i="26"/>
  <c r="O2920" i="26"/>
  <c r="T2919" i="26"/>
  <c r="S2919" i="26"/>
  <c r="P2919" i="26"/>
  <c r="O2919" i="26"/>
  <c r="T2918" i="26"/>
  <c r="S2918" i="26"/>
  <c r="P2918" i="26"/>
  <c r="O2918" i="26"/>
  <c r="T2917" i="26"/>
  <c r="S2917" i="26"/>
  <c r="P2917" i="26"/>
  <c r="O2917" i="26"/>
  <c r="T2916" i="26"/>
  <c r="S2916" i="26"/>
  <c r="P2916" i="26"/>
  <c r="O2916" i="26"/>
  <c r="T2915" i="26"/>
  <c r="S2915" i="26"/>
  <c r="P2915" i="26"/>
  <c r="O2915" i="26"/>
  <c r="T2914" i="26"/>
  <c r="S2914" i="26"/>
  <c r="P2914" i="26"/>
  <c r="O2914" i="26"/>
  <c r="T2913" i="26"/>
  <c r="S2913" i="26"/>
  <c r="P2913" i="26"/>
  <c r="O2913" i="26"/>
  <c r="T2912" i="26"/>
  <c r="S2912" i="26"/>
  <c r="P2912" i="26"/>
  <c r="O2912" i="26"/>
  <c r="T2911" i="26"/>
  <c r="S2911" i="26"/>
  <c r="P2911" i="26"/>
  <c r="O2911" i="26"/>
  <c r="T2910" i="26"/>
  <c r="S2910" i="26"/>
  <c r="P2910" i="26"/>
  <c r="O2910" i="26"/>
  <c r="T2909" i="26"/>
  <c r="S2909" i="26"/>
  <c r="P2909" i="26"/>
  <c r="O2909" i="26"/>
  <c r="T2908" i="26"/>
  <c r="S2908" i="26"/>
  <c r="P2908" i="26"/>
  <c r="O2908" i="26"/>
  <c r="T2907" i="26"/>
  <c r="S2907" i="26"/>
  <c r="P2907" i="26"/>
  <c r="O2907" i="26"/>
  <c r="T2906" i="26"/>
  <c r="S2906" i="26"/>
  <c r="P2906" i="26"/>
  <c r="O2906" i="26"/>
  <c r="T2905" i="26"/>
  <c r="S2905" i="26"/>
  <c r="P2905" i="26"/>
  <c r="O2905" i="26"/>
  <c r="T2904" i="26"/>
  <c r="S2904" i="26"/>
  <c r="P2904" i="26"/>
  <c r="O2904" i="26"/>
  <c r="T2903" i="26"/>
  <c r="S2903" i="26"/>
  <c r="P2903" i="26"/>
  <c r="O2903" i="26"/>
  <c r="T2902" i="26"/>
  <c r="S2902" i="26"/>
  <c r="P2902" i="26"/>
  <c r="O2902" i="26"/>
  <c r="T2901" i="26"/>
  <c r="S2901" i="26"/>
  <c r="P2901" i="26"/>
  <c r="O2901" i="26"/>
  <c r="T2900" i="26"/>
  <c r="S2900" i="26"/>
  <c r="P2900" i="26"/>
  <c r="O2900" i="26"/>
  <c r="T2899" i="26"/>
  <c r="S2899" i="26"/>
  <c r="P2899" i="26"/>
  <c r="O2899" i="26"/>
  <c r="T2898" i="26"/>
  <c r="S2898" i="26"/>
  <c r="P2898" i="26"/>
  <c r="O2898" i="26"/>
  <c r="T2897" i="26"/>
  <c r="S2897" i="26"/>
  <c r="P2897" i="26"/>
  <c r="O2897" i="26"/>
  <c r="T2896" i="26"/>
  <c r="S2896" i="26"/>
  <c r="P2896" i="26"/>
  <c r="O2896" i="26"/>
  <c r="T2895" i="26"/>
  <c r="S2895" i="26"/>
  <c r="P2895" i="26"/>
  <c r="O2895" i="26"/>
  <c r="T2894" i="26"/>
  <c r="S2894" i="26"/>
  <c r="P2894" i="26"/>
  <c r="O2894" i="26"/>
  <c r="T2893" i="26"/>
  <c r="S2893" i="26"/>
  <c r="P2893" i="26"/>
  <c r="O2893" i="26"/>
  <c r="T2892" i="26"/>
  <c r="S2892" i="26"/>
  <c r="P2892" i="26"/>
  <c r="O2892" i="26"/>
  <c r="T2891" i="26"/>
  <c r="S2891" i="26"/>
  <c r="P2891" i="26"/>
  <c r="O2891" i="26"/>
  <c r="T2890" i="26"/>
  <c r="S2890" i="26"/>
  <c r="P2890" i="26"/>
  <c r="O2890" i="26"/>
  <c r="T2889" i="26"/>
  <c r="S2889" i="26"/>
  <c r="P2889" i="26"/>
  <c r="O2889" i="26"/>
  <c r="T2888" i="26"/>
  <c r="S2888" i="26"/>
  <c r="P2888" i="26"/>
  <c r="O2888" i="26"/>
  <c r="T2887" i="26"/>
  <c r="S2887" i="26"/>
  <c r="P2887" i="26"/>
  <c r="O2887" i="26"/>
  <c r="T2886" i="26"/>
  <c r="S2886" i="26"/>
  <c r="P2886" i="26"/>
  <c r="O2886" i="26"/>
  <c r="T2885" i="26"/>
  <c r="S2885" i="26"/>
  <c r="P2885" i="26"/>
  <c r="O2885" i="26"/>
  <c r="T2884" i="26"/>
  <c r="S2884" i="26"/>
  <c r="P2884" i="26"/>
  <c r="O2884" i="26"/>
  <c r="T2883" i="26"/>
  <c r="S2883" i="26"/>
  <c r="P2883" i="26"/>
  <c r="O2883" i="26"/>
  <c r="T2882" i="26"/>
  <c r="S2882" i="26"/>
  <c r="P2882" i="26"/>
  <c r="O2882" i="26"/>
  <c r="T2881" i="26"/>
  <c r="S2881" i="26"/>
  <c r="P2881" i="26"/>
  <c r="O2881" i="26"/>
  <c r="T2880" i="26"/>
  <c r="S2880" i="26"/>
  <c r="P2880" i="26"/>
  <c r="O2880" i="26"/>
  <c r="T2879" i="26"/>
  <c r="S2879" i="26"/>
  <c r="P2879" i="26"/>
  <c r="O2879" i="26"/>
  <c r="T2878" i="26"/>
  <c r="S2878" i="26"/>
  <c r="P2878" i="26"/>
  <c r="O2878" i="26"/>
  <c r="T2877" i="26"/>
  <c r="S2877" i="26"/>
  <c r="P2877" i="26"/>
  <c r="O2877" i="26"/>
  <c r="T2876" i="26"/>
  <c r="S2876" i="26"/>
  <c r="P2876" i="26"/>
  <c r="O2876" i="26"/>
  <c r="T2875" i="26"/>
  <c r="S2875" i="26"/>
  <c r="P2875" i="26"/>
  <c r="O2875" i="26"/>
  <c r="T2874" i="26"/>
  <c r="S2874" i="26"/>
  <c r="P2874" i="26"/>
  <c r="O2874" i="26"/>
  <c r="T2873" i="26"/>
  <c r="S2873" i="26"/>
  <c r="P2873" i="26"/>
  <c r="O2873" i="26"/>
  <c r="T2872" i="26"/>
  <c r="S2872" i="26"/>
  <c r="P2872" i="26"/>
  <c r="O2872" i="26"/>
  <c r="T2871" i="26"/>
  <c r="S2871" i="26"/>
  <c r="P2871" i="26"/>
  <c r="O2871" i="26"/>
  <c r="T2870" i="26"/>
  <c r="S2870" i="26"/>
  <c r="P2870" i="26"/>
  <c r="O2870" i="26"/>
  <c r="T2869" i="26"/>
  <c r="S2869" i="26"/>
  <c r="P2869" i="26"/>
  <c r="O2869" i="26"/>
  <c r="T2868" i="26"/>
  <c r="S2868" i="26"/>
  <c r="P2868" i="26"/>
  <c r="O2868" i="26"/>
  <c r="T2867" i="26"/>
  <c r="S2867" i="26"/>
  <c r="P2867" i="26"/>
  <c r="O2867" i="26"/>
  <c r="T2866" i="26"/>
  <c r="S2866" i="26"/>
  <c r="P2866" i="26"/>
  <c r="O2866" i="26"/>
  <c r="T2865" i="26"/>
  <c r="S2865" i="26"/>
  <c r="P2865" i="26"/>
  <c r="O2865" i="26"/>
  <c r="T2864" i="26"/>
  <c r="S2864" i="26"/>
  <c r="P2864" i="26"/>
  <c r="O2864" i="26"/>
  <c r="T2863" i="26"/>
  <c r="S2863" i="26"/>
  <c r="P2863" i="26"/>
  <c r="O2863" i="26"/>
  <c r="T2862" i="26"/>
  <c r="S2862" i="26"/>
  <c r="P2862" i="26"/>
  <c r="O2862" i="26"/>
  <c r="T2861" i="26"/>
  <c r="S2861" i="26"/>
  <c r="P2861" i="26"/>
  <c r="O2861" i="26"/>
  <c r="T2860" i="26"/>
  <c r="S2860" i="26"/>
  <c r="P2860" i="26"/>
  <c r="O2860" i="26"/>
  <c r="T2859" i="26"/>
  <c r="S2859" i="26"/>
  <c r="P2859" i="26"/>
  <c r="O2859" i="26"/>
  <c r="T2858" i="26"/>
  <c r="S2858" i="26"/>
  <c r="P2858" i="26"/>
  <c r="O2858" i="26"/>
  <c r="T2857" i="26"/>
  <c r="S2857" i="26"/>
  <c r="P2857" i="26"/>
  <c r="O2857" i="26"/>
  <c r="T2856" i="26"/>
  <c r="S2856" i="26"/>
  <c r="P2856" i="26"/>
  <c r="O2856" i="26"/>
  <c r="T2855" i="26"/>
  <c r="S2855" i="26"/>
  <c r="P2855" i="26"/>
  <c r="O2855" i="26"/>
  <c r="T2854" i="26"/>
  <c r="S2854" i="26"/>
  <c r="P2854" i="26"/>
  <c r="O2854" i="26"/>
  <c r="T2853" i="26"/>
  <c r="S2853" i="26"/>
  <c r="P2853" i="26"/>
  <c r="O2853" i="26"/>
  <c r="T2852" i="26"/>
  <c r="S2852" i="26"/>
  <c r="P2852" i="26"/>
  <c r="O2852" i="26"/>
  <c r="T2851" i="26"/>
  <c r="S2851" i="26"/>
  <c r="P2851" i="26"/>
  <c r="O2851" i="26"/>
  <c r="T2850" i="26"/>
  <c r="S2850" i="26"/>
  <c r="P2850" i="26"/>
  <c r="O2850" i="26"/>
  <c r="T2849" i="26"/>
  <c r="S2849" i="26"/>
  <c r="P2849" i="26"/>
  <c r="O2849" i="26"/>
  <c r="T2848" i="26"/>
  <c r="S2848" i="26"/>
  <c r="P2848" i="26"/>
  <c r="O2848" i="26"/>
  <c r="T2847" i="26"/>
  <c r="S2847" i="26"/>
  <c r="P2847" i="26"/>
  <c r="O2847" i="26"/>
  <c r="T2846" i="26"/>
  <c r="S2846" i="26"/>
  <c r="P2846" i="26"/>
  <c r="O2846" i="26"/>
  <c r="T2845" i="26"/>
  <c r="S2845" i="26"/>
  <c r="P2845" i="26"/>
  <c r="O2845" i="26"/>
  <c r="T2844" i="26"/>
  <c r="S2844" i="26"/>
  <c r="P2844" i="26"/>
  <c r="O2844" i="26"/>
  <c r="T2843" i="26"/>
  <c r="S2843" i="26"/>
  <c r="P2843" i="26"/>
  <c r="O2843" i="26"/>
  <c r="T2842" i="26"/>
  <c r="S2842" i="26"/>
  <c r="P2842" i="26"/>
  <c r="O2842" i="26"/>
  <c r="T2841" i="26"/>
  <c r="S2841" i="26"/>
  <c r="P2841" i="26"/>
  <c r="O2841" i="26"/>
  <c r="T2840" i="26"/>
  <c r="S2840" i="26"/>
  <c r="P2840" i="26"/>
  <c r="O2840" i="26"/>
  <c r="T2839" i="26"/>
  <c r="S2839" i="26"/>
  <c r="P2839" i="26"/>
  <c r="O2839" i="26"/>
  <c r="T2838" i="26"/>
  <c r="S2838" i="26"/>
  <c r="P2838" i="26"/>
  <c r="O2838" i="26"/>
  <c r="T2837" i="26"/>
  <c r="S2837" i="26"/>
  <c r="P2837" i="26"/>
  <c r="O2837" i="26"/>
  <c r="T2836" i="26"/>
  <c r="S2836" i="26"/>
  <c r="P2836" i="26"/>
  <c r="O2836" i="26"/>
  <c r="T2835" i="26"/>
  <c r="S2835" i="26"/>
  <c r="P2835" i="26"/>
  <c r="O2835" i="26"/>
  <c r="T2834" i="26"/>
  <c r="S2834" i="26"/>
  <c r="P2834" i="26"/>
  <c r="O2834" i="26"/>
  <c r="T2833" i="26"/>
  <c r="S2833" i="26"/>
  <c r="P2833" i="26"/>
  <c r="O2833" i="26"/>
  <c r="T2832" i="26"/>
  <c r="S2832" i="26"/>
  <c r="P2832" i="26"/>
  <c r="O2832" i="26"/>
  <c r="T2831" i="26"/>
  <c r="S2831" i="26"/>
  <c r="P2831" i="26"/>
  <c r="O2831" i="26"/>
  <c r="T2830" i="26"/>
  <c r="S2830" i="26"/>
  <c r="P2830" i="26"/>
  <c r="O2830" i="26"/>
  <c r="T2829" i="26"/>
  <c r="S2829" i="26"/>
  <c r="P2829" i="26"/>
  <c r="O2829" i="26"/>
  <c r="T2828" i="26"/>
  <c r="S2828" i="26"/>
  <c r="P2828" i="26"/>
  <c r="O2828" i="26"/>
  <c r="T2827" i="26"/>
  <c r="S2827" i="26"/>
  <c r="P2827" i="26"/>
  <c r="O2827" i="26"/>
  <c r="T2826" i="26"/>
  <c r="S2826" i="26"/>
  <c r="P2826" i="26"/>
  <c r="O2826" i="26"/>
  <c r="T2825" i="26"/>
  <c r="S2825" i="26"/>
  <c r="P2825" i="26"/>
  <c r="O2825" i="26"/>
  <c r="T2824" i="26"/>
  <c r="S2824" i="26"/>
  <c r="P2824" i="26"/>
  <c r="O2824" i="26"/>
  <c r="T2823" i="26"/>
  <c r="S2823" i="26"/>
  <c r="P2823" i="26"/>
  <c r="O2823" i="26"/>
  <c r="T2822" i="26"/>
  <c r="S2822" i="26"/>
  <c r="P2822" i="26"/>
  <c r="O2822" i="26"/>
  <c r="T2821" i="26"/>
  <c r="S2821" i="26"/>
  <c r="P2821" i="26"/>
  <c r="O2821" i="26"/>
  <c r="T2820" i="26"/>
  <c r="S2820" i="26"/>
  <c r="P2820" i="26"/>
  <c r="O2820" i="26"/>
  <c r="T2819" i="26"/>
  <c r="S2819" i="26"/>
  <c r="P2819" i="26"/>
  <c r="O2819" i="26"/>
  <c r="T2818" i="26"/>
  <c r="S2818" i="26"/>
  <c r="P2818" i="26"/>
  <c r="O2818" i="26"/>
  <c r="T2817" i="26"/>
  <c r="S2817" i="26"/>
  <c r="P2817" i="26"/>
  <c r="O2817" i="26"/>
  <c r="T2816" i="26"/>
  <c r="S2816" i="26"/>
  <c r="P2816" i="26"/>
  <c r="O2816" i="26"/>
  <c r="T2815" i="26"/>
  <c r="S2815" i="26"/>
  <c r="P2815" i="26"/>
  <c r="O2815" i="26"/>
  <c r="T2814" i="26"/>
  <c r="S2814" i="26"/>
  <c r="P2814" i="26"/>
  <c r="O2814" i="26"/>
  <c r="T2813" i="26"/>
  <c r="S2813" i="26"/>
  <c r="P2813" i="26"/>
  <c r="O2813" i="26"/>
  <c r="T2812" i="26"/>
  <c r="S2812" i="26"/>
  <c r="P2812" i="26"/>
  <c r="O2812" i="26"/>
  <c r="T2811" i="26"/>
  <c r="S2811" i="26"/>
  <c r="P2811" i="26"/>
  <c r="O2811" i="26"/>
  <c r="T2810" i="26"/>
  <c r="S2810" i="26"/>
  <c r="P2810" i="26"/>
  <c r="O2810" i="26"/>
  <c r="T2809" i="26"/>
  <c r="S2809" i="26"/>
  <c r="P2809" i="26"/>
  <c r="O2809" i="26"/>
  <c r="T2808" i="26"/>
  <c r="S2808" i="26"/>
  <c r="P2808" i="26"/>
  <c r="O2808" i="26"/>
  <c r="T2807" i="26"/>
  <c r="S2807" i="26"/>
  <c r="P2807" i="26"/>
  <c r="O2807" i="26"/>
  <c r="T2806" i="26"/>
  <c r="S2806" i="26"/>
  <c r="P2806" i="26"/>
  <c r="O2806" i="26"/>
  <c r="T2805" i="26"/>
  <c r="S2805" i="26"/>
  <c r="P2805" i="26"/>
  <c r="O2805" i="26"/>
  <c r="T2804" i="26"/>
  <c r="S2804" i="26"/>
  <c r="P2804" i="26"/>
  <c r="O2804" i="26"/>
  <c r="T2803" i="26"/>
  <c r="S2803" i="26"/>
  <c r="P2803" i="26"/>
  <c r="O2803" i="26"/>
  <c r="T2802" i="26"/>
  <c r="S2802" i="26"/>
  <c r="P2802" i="26"/>
  <c r="O2802" i="26"/>
  <c r="T2801" i="26"/>
  <c r="S2801" i="26"/>
  <c r="P2801" i="26"/>
  <c r="O2801" i="26"/>
  <c r="T2800" i="26"/>
  <c r="S2800" i="26"/>
  <c r="P2800" i="26"/>
  <c r="O2800" i="26"/>
  <c r="T2799" i="26"/>
  <c r="S2799" i="26"/>
  <c r="P2799" i="26"/>
  <c r="O2799" i="26"/>
  <c r="T2798" i="26"/>
  <c r="S2798" i="26"/>
  <c r="P2798" i="26"/>
  <c r="O2798" i="26"/>
  <c r="T2797" i="26"/>
  <c r="S2797" i="26"/>
  <c r="P2797" i="26"/>
  <c r="O2797" i="26"/>
  <c r="T2796" i="26"/>
  <c r="S2796" i="26"/>
  <c r="P2796" i="26"/>
  <c r="O2796" i="26"/>
  <c r="T2795" i="26"/>
  <c r="S2795" i="26"/>
  <c r="P2795" i="26"/>
  <c r="O2795" i="26"/>
  <c r="T2794" i="26"/>
  <c r="S2794" i="26"/>
  <c r="P2794" i="26"/>
  <c r="O2794" i="26"/>
  <c r="T2793" i="26"/>
  <c r="S2793" i="26"/>
  <c r="P2793" i="26"/>
  <c r="O2793" i="26"/>
  <c r="T2792" i="26"/>
  <c r="S2792" i="26"/>
  <c r="P2792" i="26"/>
  <c r="O2792" i="26"/>
  <c r="T2791" i="26"/>
  <c r="S2791" i="26"/>
  <c r="P2791" i="26"/>
  <c r="O2791" i="26"/>
  <c r="T2790" i="26"/>
  <c r="S2790" i="26"/>
  <c r="P2790" i="26"/>
  <c r="O2790" i="26"/>
  <c r="T2789" i="26"/>
  <c r="S2789" i="26"/>
  <c r="P2789" i="26"/>
  <c r="O2789" i="26"/>
  <c r="T2788" i="26"/>
  <c r="S2788" i="26"/>
  <c r="P2788" i="26"/>
  <c r="O2788" i="26"/>
  <c r="T2787" i="26"/>
  <c r="S2787" i="26"/>
  <c r="P2787" i="26"/>
  <c r="O2787" i="26"/>
  <c r="T2786" i="26"/>
  <c r="S2786" i="26"/>
  <c r="P2786" i="26"/>
  <c r="O2786" i="26"/>
  <c r="T2785" i="26"/>
  <c r="S2785" i="26"/>
  <c r="P2785" i="26"/>
  <c r="O2785" i="26"/>
  <c r="T2784" i="26"/>
  <c r="S2784" i="26"/>
  <c r="P2784" i="26"/>
  <c r="O2784" i="26"/>
  <c r="T2783" i="26"/>
  <c r="S2783" i="26"/>
  <c r="P2783" i="26"/>
  <c r="O2783" i="26"/>
  <c r="T2782" i="26"/>
  <c r="S2782" i="26"/>
  <c r="P2782" i="26"/>
  <c r="O2782" i="26"/>
  <c r="T2781" i="26"/>
  <c r="S2781" i="26"/>
  <c r="P2781" i="26"/>
  <c r="O2781" i="26"/>
  <c r="T2780" i="26"/>
  <c r="S2780" i="26"/>
  <c r="P2780" i="26"/>
  <c r="O2780" i="26"/>
  <c r="T2779" i="26"/>
  <c r="S2779" i="26"/>
  <c r="P2779" i="26"/>
  <c r="O2779" i="26"/>
  <c r="T2778" i="26"/>
  <c r="S2778" i="26"/>
  <c r="P2778" i="26"/>
  <c r="O2778" i="26"/>
  <c r="T2777" i="26"/>
  <c r="S2777" i="26"/>
  <c r="P2777" i="26"/>
  <c r="O2777" i="26"/>
  <c r="T2776" i="26"/>
  <c r="S2776" i="26"/>
  <c r="P2776" i="26"/>
  <c r="O2776" i="26"/>
  <c r="T2775" i="26"/>
  <c r="S2775" i="26"/>
  <c r="P2775" i="26"/>
  <c r="O2775" i="26"/>
  <c r="T2774" i="26"/>
  <c r="S2774" i="26"/>
  <c r="P2774" i="26"/>
  <c r="O2774" i="26"/>
  <c r="T2773" i="26"/>
  <c r="S2773" i="26"/>
  <c r="P2773" i="26"/>
  <c r="O2773" i="26"/>
  <c r="T2772" i="26"/>
  <c r="S2772" i="26"/>
  <c r="P2772" i="26"/>
  <c r="O2772" i="26"/>
  <c r="T2771" i="26"/>
  <c r="S2771" i="26"/>
  <c r="P2771" i="26"/>
  <c r="O2771" i="26"/>
  <c r="T2770" i="26"/>
  <c r="S2770" i="26"/>
  <c r="P2770" i="26"/>
  <c r="O2770" i="26"/>
  <c r="T2769" i="26"/>
  <c r="S2769" i="26"/>
  <c r="P2769" i="26"/>
  <c r="O2769" i="26"/>
  <c r="T2768" i="26"/>
  <c r="S2768" i="26"/>
  <c r="P2768" i="26"/>
  <c r="O2768" i="26"/>
  <c r="T2767" i="26"/>
  <c r="S2767" i="26"/>
  <c r="P2767" i="26"/>
  <c r="O2767" i="26"/>
  <c r="T2766" i="26"/>
  <c r="S2766" i="26"/>
  <c r="P2766" i="26"/>
  <c r="O2766" i="26"/>
  <c r="T2765" i="26"/>
  <c r="S2765" i="26"/>
  <c r="P2765" i="26"/>
  <c r="O2765" i="26"/>
  <c r="T2764" i="26"/>
  <c r="S2764" i="26"/>
  <c r="P2764" i="26"/>
  <c r="O2764" i="26"/>
  <c r="T2763" i="26"/>
  <c r="S2763" i="26"/>
  <c r="P2763" i="26"/>
  <c r="O2763" i="26"/>
  <c r="T2762" i="26"/>
  <c r="S2762" i="26"/>
  <c r="P2762" i="26"/>
  <c r="O2762" i="26"/>
  <c r="T2761" i="26"/>
  <c r="S2761" i="26"/>
  <c r="P2761" i="26"/>
  <c r="O2761" i="26"/>
  <c r="T2760" i="26"/>
  <c r="S2760" i="26"/>
  <c r="P2760" i="26"/>
  <c r="O2760" i="26"/>
  <c r="T2759" i="26"/>
  <c r="S2759" i="26"/>
  <c r="P2759" i="26"/>
  <c r="O2759" i="26"/>
  <c r="T2758" i="26"/>
  <c r="S2758" i="26"/>
  <c r="P2758" i="26"/>
  <c r="O2758" i="26"/>
  <c r="T2757" i="26"/>
  <c r="S2757" i="26"/>
  <c r="P2757" i="26"/>
  <c r="O2757" i="26"/>
  <c r="T2756" i="26"/>
  <c r="S2756" i="26"/>
  <c r="P2756" i="26"/>
  <c r="O2756" i="26"/>
  <c r="T2755" i="26"/>
  <c r="S2755" i="26"/>
  <c r="P2755" i="26"/>
  <c r="O2755" i="26"/>
  <c r="T2754" i="26"/>
  <c r="S2754" i="26"/>
  <c r="P2754" i="26"/>
  <c r="O2754" i="26"/>
  <c r="T2753" i="26"/>
  <c r="S2753" i="26"/>
  <c r="P2753" i="26"/>
  <c r="O2753" i="26"/>
  <c r="T2752" i="26"/>
  <c r="S2752" i="26"/>
  <c r="P2752" i="26"/>
  <c r="O2752" i="26"/>
  <c r="T2751" i="26"/>
  <c r="S2751" i="26"/>
  <c r="P2751" i="26"/>
  <c r="O2751" i="26"/>
  <c r="T2750" i="26"/>
  <c r="S2750" i="26"/>
  <c r="P2750" i="26"/>
  <c r="O2750" i="26"/>
  <c r="T2749" i="26"/>
  <c r="S2749" i="26"/>
  <c r="P2749" i="26"/>
  <c r="O2749" i="26"/>
  <c r="T2748" i="26"/>
  <c r="S2748" i="26"/>
  <c r="P2748" i="26"/>
  <c r="O2748" i="26"/>
  <c r="T2747" i="26"/>
  <c r="S2747" i="26"/>
  <c r="P2747" i="26"/>
  <c r="O2747" i="26"/>
  <c r="T2746" i="26"/>
  <c r="S2746" i="26"/>
  <c r="P2746" i="26"/>
  <c r="O2746" i="26"/>
  <c r="T2745" i="26"/>
  <c r="S2745" i="26"/>
  <c r="P2745" i="26"/>
  <c r="O2745" i="26"/>
  <c r="T2744" i="26"/>
  <c r="S2744" i="26"/>
  <c r="P2744" i="26"/>
  <c r="O2744" i="26"/>
  <c r="T2743" i="26"/>
  <c r="S2743" i="26"/>
  <c r="P2743" i="26"/>
  <c r="O2743" i="26"/>
  <c r="T2742" i="26"/>
  <c r="S2742" i="26"/>
  <c r="P2742" i="26"/>
  <c r="O2742" i="26"/>
  <c r="T2741" i="26"/>
  <c r="S2741" i="26"/>
  <c r="P2741" i="26"/>
  <c r="O2741" i="26"/>
  <c r="T2740" i="26"/>
  <c r="S2740" i="26"/>
  <c r="P2740" i="26"/>
  <c r="O2740" i="26"/>
  <c r="T2739" i="26"/>
  <c r="S2739" i="26"/>
  <c r="P2739" i="26"/>
  <c r="O2739" i="26"/>
  <c r="T2738" i="26"/>
  <c r="S2738" i="26"/>
  <c r="P2738" i="26"/>
  <c r="O2738" i="26"/>
  <c r="T2737" i="26"/>
  <c r="S2737" i="26"/>
  <c r="P2737" i="26"/>
  <c r="O2737" i="26"/>
  <c r="T2736" i="26"/>
  <c r="S2736" i="26"/>
  <c r="P2736" i="26"/>
  <c r="O2736" i="26"/>
  <c r="T2735" i="26"/>
  <c r="S2735" i="26"/>
  <c r="P2735" i="26"/>
  <c r="O2735" i="26"/>
  <c r="T2734" i="26"/>
  <c r="S2734" i="26"/>
  <c r="P2734" i="26"/>
  <c r="O2734" i="26"/>
  <c r="T2733" i="26"/>
  <c r="S2733" i="26"/>
  <c r="P2733" i="26"/>
  <c r="O2733" i="26"/>
  <c r="T2732" i="26"/>
  <c r="S2732" i="26"/>
  <c r="P2732" i="26"/>
  <c r="O2732" i="26"/>
  <c r="T2731" i="26"/>
  <c r="S2731" i="26"/>
  <c r="P2731" i="26"/>
  <c r="O2731" i="26"/>
  <c r="T2730" i="26"/>
  <c r="S2730" i="26"/>
  <c r="P2730" i="26"/>
  <c r="O2730" i="26"/>
  <c r="T2729" i="26"/>
  <c r="S2729" i="26"/>
  <c r="P2729" i="26"/>
  <c r="O2729" i="26"/>
  <c r="T2728" i="26"/>
  <c r="S2728" i="26"/>
  <c r="P2728" i="26"/>
  <c r="O2728" i="26"/>
  <c r="T2727" i="26"/>
  <c r="S2727" i="26"/>
  <c r="P2727" i="26"/>
  <c r="O2727" i="26"/>
  <c r="T2726" i="26"/>
  <c r="S2726" i="26"/>
  <c r="P2726" i="26"/>
  <c r="O2726" i="26"/>
  <c r="T2725" i="26"/>
  <c r="S2725" i="26"/>
  <c r="P2725" i="26"/>
  <c r="O2725" i="26"/>
  <c r="T2724" i="26"/>
  <c r="S2724" i="26"/>
  <c r="P2724" i="26"/>
  <c r="O2724" i="26"/>
  <c r="T2723" i="26"/>
  <c r="S2723" i="26"/>
  <c r="P2723" i="26"/>
  <c r="O2723" i="26"/>
  <c r="T2722" i="26"/>
  <c r="S2722" i="26"/>
  <c r="P2722" i="26"/>
  <c r="O2722" i="26"/>
  <c r="T2721" i="26"/>
  <c r="S2721" i="26"/>
  <c r="P2721" i="26"/>
  <c r="O2721" i="26"/>
  <c r="T2720" i="26"/>
  <c r="S2720" i="26"/>
  <c r="P2720" i="26"/>
  <c r="O2720" i="26"/>
  <c r="T2719" i="26"/>
  <c r="S2719" i="26"/>
  <c r="P2719" i="26"/>
  <c r="O2719" i="26"/>
  <c r="T2718" i="26"/>
  <c r="S2718" i="26"/>
  <c r="P2718" i="26"/>
  <c r="O2718" i="26"/>
  <c r="T2717" i="26"/>
  <c r="S2717" i="26"/>
  <c r="P2717" i="26"/>
  <c r="O2717" i="26"/>
  <c r="T2716" i="26"/>
  <c r="S2716" i="26"/>
  <c r="P2716" i="26"/>
  <c r="O2716" i="26"/>
  <c r="T2715" i="26"/>
  <c r="S2715" i="26"/>
  <c r="P2715" i="26"/>
  <c r="O2715" i="26"/>
  <c r="T2714" i="26"/>
  <c r="S2714" i="26"/>
  <c r="P2714" i="26"/>
  <c r="O2714" i="26"/>
  <c r="T2713" i="26"/>
  <c r="S2713" i="26"/>
  <c r="P2713" i="26"/>
  <c r="O2713" i="26"/>
  <c r="T2712" i="26"/>
  <c r="S2712" i="26"/>
  <c r="P2712" i="26"/>
  <c r="O2712" i="26"/>
  <c r="T2711" i="26"/>
  <c r="S2711" i="26"/>
  <c r="P2711" i="26"/>
  <c r="O2711" i="26"/>
  <c r="T2710" i="26"/>
  <c r="S2710" i="26"/>
  <c r="P2710" i="26"/>
  <c r="O2710" i="26"/>
  <c r="T2709" i="26"/>
  <c r="S2709" i="26"/>
  <c r="P2709" i="26"/>
  <c r="O2709" i="26"/>
  <c r="T2708" i="26"/>
  <c r="S2708" i="26"/>
  <c r="P2708" i="26"/>
  <c r="O2708" i="26"/>
  <c r="T2707" i="26"/>
  <c r="S2707" i="26"/>
  <c r="P2707" i="26"/>
  <c r="O2707" i="26"/>
  <c r="T2706" i="26"/>
  <c r="S2706" i="26"/>
  <c r="P2706" i="26"/>
  <c r="O2706" i="26"/>
  <c r="T2705" i="26"/>
  <c r="S2705" i="26"/>
  <c r="P2705" i="26"/>
  <c r="O2705" i="26"/>
  <c r="T2704" i="26"/>
  <c r="S2704" i="26"/>
  <c r="P2704" i="26"/>
  <c r="O2704" i="26"/>
  <c r="T2703" i="26"/>
  <c r="S2703" i="26"/>
  <c r="P2703" i="26"/>
  <c r="O2703" i="26"/>
  <c r="T2702" i="26"/>
  <c r="S2702" i="26"/>
  <c r="P2702" i="26"/>
  <c r="O2702" i="26"/>
  <c r="T2701" i="26"/>
  <c r="S2701" i="26"/>
  <c r="P2701" i="26"/>
  <c r="O2701" i="26"/>
  <c r="T2700" i="26"/>
  <c r="S2700" i="26"/>
  <c r="P2700" i="26"/>
  <c r="O2700" i="26"/>
  <c r="T2699" i="26"/>
  <c r="S2699" i="26"/>
  <c r="P2699" i="26"/>
  <c r="O2699" i="26"/>
  <c r="T2698" i="26"/>
  <c r="S2698" i="26"/>
  <c r="P2698" i="26"/>
  <c r="O2698" i="26"/>
  <c r="T2697" i="26"/>
  <c r="S2697" i="26"/>
  <c r="P2697" i="26"/>
  <c r="O2697" i="26"/>
  <c r="T2696" i="26"/>
  <c r="S2696" i="26"/>
  <c r="P2696" i="26"/>
  <c r="O2696" i="26"/>
  <c r="T2695" i="26"/>
  <c r="S2695" i="26"/>
  <c r="P2695" i="26"/>
  <c r="O2695" i="26"/>
  <c r="T2694" i="26"/>
  <c r="S2694" i="26"/>
  <c r="P2694" i="26"/>
  <c r="O2694" i="26"/>
  <c r="T2693" i="26"/>
  <c r="S2693" i="26"/>
  <c r="P2693" i="26"/>
  <c r="O2693" i="26"/>
  <c r="T2692" i="26"/>
  <c r="S2692" i="26"/>
  <c r="P2692" i="26"/>
  <c r="O2692" i="26"/>
  <c r="T2691" i="26"/>
  <c r="S2691" i="26"/>
  <c r="P2691" i="26"/>
  <c r="O2691" i="26"/>
  <c r="T2690" i="26"/>
  <c r="S2690" i="26"/>
  <c r="P2690" i="26"/>
  <c r="O2690" i="26"/>
  <c r="T2689" i="26"/>
  <c r="S2689" i="26"/>
  <c r="P2689" i="26"/>
  <c r="O2689" i="26"/>
  <c r="T2688" i="26"/>
  <c r="S2688" i="26"/>
  <c r="P2688" i="26"/>
  <c r="O2688" i="26"/>
  <c r="T2687" i="26"/>
  <c r="S2687" i="26"/>
  <c r="P2687" i="26"/>
  <c r="O2687" i="26"/>
  <c r="T2686" i="26"/>
  <c r="S2686" i="26"/>
  <c r="P2686" i="26"/>
  <c r="O2686" i="26"/>
  <c r="T2685" i="26"/>
  <c r="S2685" i="26"/>
  <c r="P2685" i="26"/>
  <c r="O2685" i="26"/>
  <c r="T2684" i="26"/>
  <c r="S2684" i="26"/>
  <c r="P2684" i="26"/>
  <c r="O2684" i="26"/>
  <c r="T2683" i="26"/>
  <c r="S2683" i="26"/>
  <c r="P2683" i="26"/>
  <c r="O2683" i="26"/>
  <c r="T2682" i="26"/>
  <c r="S2682" i="26"/>
  <c r="P2682" i="26"/>
  <c r="O2682" i="26"/>
  <c r="T2681" i="26"/>
  <c r="S2681" i="26"/>
  <c r="P2681" i="26"/>
  <c r="O2681" i="26"/>
  <c r="T2680" i="26"/>
  <c r="S2680" i="26"/>
  <c r="P2680" i="26"/>
  <c r="O2680" i="26"/>
  <c r="T2679" i="26"/>
  <c r="S2679" i="26"/>
  <c r="P2679" i="26"/>
  <c r="O2679" i="26"/>
  <c r="T2678" i="26"/>
  <c r="S2678" i="26"/>
  <c r="P2678" i="26"/>
  <c r="O2678" i="26"/>
  <c r="T2677" i="26"/>
  <c r="S2677" i="26"/>
  <c r="P2677" i="26"/>
  <c r="O2677" i="26"/>
  <c r="T2676" i="26"/>
  <c r="S2676" i="26"/>
  <c r="P2676" i="26"/>
  <c r="O2676" i="26"/>
  <c r="T2675" i="26"/>
  <c r="S2675" i="26"/>
  <c r="P2675" i="26"/>
  <c r="O2675" i="26"/>
  <c r="T2674" i="26"/>
  <c r="S2674" i="26"/>
  <c r="P2674" i="26"/>
  <c r="O2674" i="26"/>
  <c r="T2673" i="26"/>
  <c r="S2673" i="26"/>
  <c r="P2673" i="26"/>
  <c r="O2673" i="26"/>
  <c r="T2672" i="26"/>
  <c r="S2672" i="26"/>
  <c r="P2672" i="26"/>
  <c r="O2672" i="26"/>
  <c r="T2671" i="26"/>
  <c r="S2671" i="26"/>
  <c r="P2671" i="26"/>
  <c r="O2671" i="26"/>
  <c r="T2670" i="26"/>
  <c r="S2670" i="26"/>
  <c r="P2670" i="26"/>
  <c r="O2670" i="26"/>
  <c r="T2669" i="26"/>
  <c r="S2669" i="26"/>
  <c r="P2669" i="26"/>
  <c r="O2669" i="26"/>
  <c r="T2668" i="26"/>
  <c r="S2668" i="26"/>
  <c r="P2668" i="26"/>
  <c r="O2668" i="26"/>
  <c r="T2667" i="26"/>
  <c r="S2667" i="26"/>
  <c r="P2667" i="26"/>
  <c r="O2667" i="26"/>
  <c r="T2666" i="26"/>
  <c r="S2666" i="26"/>
  <c r="P2666" i="26"/>
  <c r="O2666" i="26"/>
  <c r="T2665" i="26"/>
  <c r="S2665" i="26"/>
  <c r="P2665" i="26"/>
  <c r="O2665" i="26"/>
  <c r="T2664" i="26"/>
  <c r="S2664" i="26"/>
  <c r="P2664" i="26"/>
  <c r="O2664" i="26"/>
  <c r="T2663" i="26"/>
  <c r="S2663" i="26"/>
  <c r="P2663" i="26"/>
  <c r="O2663" i="26"/>
  <c r="T2662" i="26"/>
  <c r="S2662" i="26"/>
  <c r="P2662" i="26"/>
  <c r="O2662" i="26"/>
  <c r="T2661" i="26"/>
  <c r="S2661" i="26"/>
  <c r="P2661" i="26"/>
  <c r="O2661" i="26"/>
  <c r="T2660" i="26"/>
  <c r="S2660" i="26"/>
  <c r="P2660" i="26"/>
  <c r="O2660" i="26"/>
  <c r="T2659" i="26"/>
  <c r="S2659" i="26"/>
  <c r="P2659" i="26"/>
  <c r="O2659" i="26"/>
  <c r="T2658" i="26"/>
  <c r="S2658" i="26"/>
  <c r="P2658" i="26"/>
  <c r="O2658" i="26"/>
  <c r="T2657" i="26"/>
  <c r="S2657" i="26"/>
  <c r="P2657" i="26"/>
  <c r="O2657" i="26"/>
  <c r="T2656" i="26"/>
  <c r="S2656" i="26"/>
  <c r="P2656" i="26"/>
  <c r="O2656" i="26"/>
  <c r="T2655" i="26"/>
  <c r="S2655" i="26"/>
  <c r="P2655" i="26"/>
  <c r="O2655" i="26"/>
  <c r="T2654" i="26"/>
  <c r="S2654" i="26"/>
  <c r="P2654" i="26"/>
  <c r="O2654" i="26"/>
  <c r="T2653" i="26"/>
  <c r="S2653" i="26"/>
  <c r="P2653" i="26"/>
  <c r="O2653" i="26"/>
  <c r="T2652" i="26"/>
  <c r="S2652" i="26"/>
  <c r="P2652" i="26"/>
  <c r="O2652" i="26"/>
  <c r="T2651" i="26"/>
  <c r="S2651" i="26"/>
  <c r="P2651" i="26"/>
  <c r="O2651" i="26"/>
  <c r="T2650" i="26"/>
  <c r="S2650" i="26"/>
  <c r="P2650" i="26"/>
  <c r="O2650" i="26"/>
  <c r="T2649" i="26"/>
  <c r="S2649" i="26"/>
  <c r="P2649" i="26"/>
  <c r="O2649" i="26"/>
  <c r="T2648" i="26"/>
  <c r="S2648" i="26"/>
  <c r="P2648" i="26"/>
  <c r="O2648" i="26"/>
  <c r="T2647" i="26"/>
  <c r="S2647" i="26"/>
  <c r="P2647" i="26"/>
  <c r="O2647" i="26"/>
  <c r="T2646" i="26"/>
  <c r="S2646" i="26"/>
  <c r="P2646" i="26"/>
  <c r="O2646" i="26"/>
  <c r="T2645" i="26"/>
  <c r="S2645" i="26"/>
  <c r="P2645" i="26"/>
  <c r="O2645" i="26"/>
  <c r="T2644" i="26"/>
  <c r="S2644" i="26"/>
  <c r="P2644" i="26"/>
  <c r="O2644" i="26"/>
  <c r="T2643" i="26"/>
  <c r="S2643" i="26"/>
  <c r="P2643" i="26"/>
  <c r="O2643" i="26"/>
  <c r="T2642" i="26"/>
  <c r="S2642" i="26"/>
  <c r="P2642" i="26"/>
  <c r="O2642" i="26"/>
  <c r="T2641" i="26"/>
  <c r="S2641" i="26"/>
  <c r="P2641" i="26"/>
  <c r="O2641" i="26"/>
  <c r="T2640" i="26"/>
  <c r="S2640" i="26"/>
  <c r="P2640" i="26"/>
  <c r="O2640" i="26"/>
  <c r="T2639" i="26"/>
  <c r="S2639" i="26"/>
  <c r="P2639" i="26"/>
  <c r="O2639" i="26"/>
  <c r="T2638" i="26"/>
  <c r="S2638" i="26"/>
  <c r="P2638" i="26"/>
  <c r="O2638" i="26"/>
  <c r="T2637" i="26"/>
  <c r="S2637" i="26"/>
  <c r="P2637" i="26"/>
  <c r="O2637" i="26"/>
  <c r="T2636" i="26"/>
  <c r="S2636" i="26"/>
  <c r="P2636" i="26"/>
  <c r="O2636" i="26"/>
  <c r="T2635" i="26"/>
  <c r="S2635" i="26"/>
  <c r="P2635" i="26"/>
  <c r="O2635" i="26"/>
  <c r="T2634" i="26"/>
  <c r="S2634" i="26"/>
  <c r="P2634" i="26"/>
  <c r="O2634" i="26"/>
  <c r="T2633" i="26"/>
  <c r="S2633" i="26"/>
  <c r="P2633" i="26"/>
  <c r="O2633" i="26"/>
  <c r="T2632" i="26"/>
  <c r="S2632" i="26"/>
  <c r="P2632" i="26"/>
  <c r="O2632" i="26"/>
  <c r="T2631" i="26"/>
  <c r="S2631" i="26"/>
  <c r="P2631" i="26"/>
  <c r="O2631" i="26"/>
  <c r="T2630" i="26"/>
  <c r="S2630" i="26"/>
  <c r="P2630" i="26"/>
  <c r="O2630" i="26"/>
  <c r="T2629" i="26"/>
  <c r="S2629" i="26"/>
  <c r="P2629" i="26"/>
  <c r="O2629" i="26"/>
  <c r="T2628" i="26"/>
  <c r="S2628" i="26"/>
  <c r="P2628" i="26"/>
  <c r="O2628" i="26"/>
  <c r="T2627" i="26"/>
  <c r="S2627" i="26"/>
  <c r="P2627" i="26"/>
  <c r="O2627" i="26"/>
  <c r="T2626" i="26"/>
  <c r="S2626" i="26"/>
  <c r="P2626" i="26"/>
  <c r="O2626" i="26"/>
  <c r="T2625" i="26"/>
  <c r="S2625" i="26"/>
  <c r="P2625" i="26"/>
  <c r="O2625" i="26"/>
  <c r="T2624" i="26"/>
  <c r="S2624" i="26"/>
  <c r="P2624" i="26"/>
  <c r="O2624" i="26"/>
  <c r="T2623" i="26"/>
  <c r="S2623" i="26"/>
  <c r="P2623" i="26"/>
  <c r="O2623" i="26"/>
  <c r="T2622" i="26"/>
  <c r="S2622" i="26"/>
  <c r="P2622" i="26"/>
  <c r="O2622" i="26"/>
  <c r="T2621" i="26"/>
  <c r="S2621" i="26"/>
  <c r="P2621" i="26"/>
  <c r="O2621" i="26"/>
  <c r="T2620" i="26"/>
  <c r="S2620" i="26"/>
  <c r="P2620" i="26"/>
  <c r="O2620" i="26"/>
  <c r="T2619" i="26"/>
  <c r="S2619" i="26"/>
  <c r="P2619" i="26"/>
  <c r="O2619" i="26"/>
  <c r="T2618" i="26"/>
  <c r="S2618" i="26"/>
  <c r="P2618" i="26"/>
  <c r="O2618" i="26"/>
  <c r="T2617" i="26"/>
  <c r="S2617" i="26"/>
  <c r="P2617" i="26"/>
  <c r="O2617" i="26"/>
  <c r="T2616" i="26"/>
  <c r="S2616" i="26"/>
  <c r="P2616" i="26"/>
  <c r="O2616" i="26"/>
  <c r="T2615" i="26"/>
  <c r="S2615" i="26"/>
  <c r="P2615" i="26"/>
  <c r="O2615" i="26"/>
  <c r="T2614" i="26"/>
  <c r="S2614" i="26"/>
  <c r="P2614" i="26"/>
  <c r="O2614" i="26"/>
  <c r="T2613" i="26"/>
  <c r="S2613" i="26"/>
  <c r="P2613" i="26"/>
  <c r="O2613" i="26"/>
  <c r="T2612" i="26"/>
  <c r="S2612" i="26"/>
  <c r="P2612" i="26"/>
  <c r="O2612" i="26"/>
  <c r="T2611" i="26"/>
  <c r="S2611" i="26"/>
  <c r="P2611" i="26"/>
  <c r="O2611" i="26"/>
  <c r="T2610" i="26"/>
  <c r="S2610" i="26"/>
  <c r="P2610" i="26"/>
  <c r="O2610" i="26"/>
  <c r="T2609" i="26"/>
  <c r="S2609" i="26"/>
  <c r="P2609" i="26"/>
  <c r="O2609" i="26"/>
  <c r="T2608" i="26"/>
  <c r="S2608" i="26"/>
  <c r="P2608" i="26"/>
  <c r="O2608" i="26"/>
  <c r="T2607" i="26"/>
  <c r="S2607" i="26"/>
  <c r="P2607" i="26"/>
  <c r="O2607" i="26"/>
  <c r="T2606" i="26"/>
  <c r="S2606" i="26"/>
  <c r="P2606" i="26"/>
  <c r="O2606" i="26"/>
  <c r="T2605" i="26"/>
  <c r="S2605" i="26"/>
  <c r="P2605" i="26"/>
  <c r="O2605" i="26"/>
  <c r="T2604" i="26"/>
  <c r="S2604" i="26"/>
  <c r="P2604" i="26"/>
  <c r="O2604" i="26"/>
  <c r="T2603" i="26"/>
  <c r="S2603" i="26"/>
  <c r="P2603" i="26"/>
  <c r="O2603" i="26"/>
  <c r="T2602" i="26"/>
  <c r="S2602" i="26"/>
  <c r="P2602" i="26"/>
  <c r="O2602" i="26"/>
  <c r="T2601" i="26"/>
  <c r="S2601" i="26"/>
  <c r="P2601" i="26"/>
  <c r="O2601" i="26"/>
  <c r="T2600" i="26"/>
  <c r="S2600" i="26"/>
  <c r="P2600" i="26"/>
  <c r="O2600" i="26"/>
  <c r="T2599" i="26"/>
  <c r="S2599" i="26"/>
  <c r="P2599" i="26"/>
  <c r="O2599" i="26"/>
  <c r="T2598" i="26"/>
  <c r="S2598" i="26"/>
  <c r="P2598" i="26"/>
  <c r="O2598" i="26"/>
  <c r="T2597" i="26"/>
  <c r="S2597" i="26"/>
  <c r="P2597" i="26"/>
  <c r="O2597" i="26"/>
  <c r="T2596" i="26"/>
  <c r="S2596" i="26"/>
  <c r="P2596" i="26"/>
  <c r="O2596" i="26"/>
  <c r="T2595" i="26"/>
  <c r="S2595" i="26"/>
  <c r="P2595" i="26"/>
  <c r="O2595" i="26"/>
  <c r="T2594" i="26"/>
  <c r="S2594" i="26"/>
  <c r="P2594" i="26"/>
  <c r="O2594" i="26"/>
  <c r="T2593" i="26"/>
  <c r="S2593" i="26"/>
  <c r="P2593" i="26"/>
  <c r="O2593" i="26"/>
  <c r="T2592" i="26"/>
  <c r="S2592" i="26"/>
  <c r="P2592" i="26"/>
  <c r="O2592" i="26"/>
  <c r="T2591" i="26"/>
  <c r="S2591" i="26"/>
  <c r="P2591" i="26"/>
  <c r="O2591" i="26"/>
  <c r="T2590" i="26"/>
  <c r="S2590" i="26"/>
  <c r="P2590" i="26"/>
  <c r="O2590" i="26"/>
  <c r="T2589" i="26"/>
  <c r="S2589" i="26"/>
  <c r="P2589" i="26"/>
  <c r="O2589" i="26"/>
  <c r="T2588" i="26"/>
  <c r="S2588" i="26"/>
  <c r="P2588" i="26"/>
  <c r="O2588" i="26"/>
  <c r="T2587" i="26"/>
  <c r="S2587" i="26"/>
  <c r="P2587" i="26"/>
  <c r="O2587" i="26"/>
  <c r="T2586" i="26"/>
  <c r="S2586" i="26"/>
  <c r="P2586" i="26"/>
  <c r="O2586" i="26"/>
  <c r="T2585" i="26"/>
  <c r="S2585" i="26"/>
  <c r="P2585" i="26"/>
  <c r="O2585" i="26"/>
  <c r="T2584" i="26"/>
  <c r="S2584" i="26"/>
  <c r="P2584" i="26"/>
  <c r="O2584" i="26"/>
  <c r="T2583" i="26"/>
  <c r="S2583" i="26"/>
  <c r="P2583" i="26"/>
  <c r="O2583" i="26"/>
  <c r="T2582" i="26"/>
  <c r="S2582" i="26"/>
  <c r="P2582" i="26"/>
  <c r="O2582" i="26"/>
  <c r="T2581" i="26"/>
  <c r="S2581" i="26"/>
  <c r="P2581" i="26"/>
  <c r="O2581" i="26"/>
  <c r="T2580" i="26"/>
  <c r="S2580" i="26"/>
  <c r="P2580" i="26"/>
  <c r="O2580" i="26"/>
  <c r="T2579" i="26"/>
  <c r="S2579" i="26"/>
  <c r="P2579" i="26"/>
  <c r="O2579" i="26"/>
  <c r="T2578" i="26"/>
  <c r="S2578" i="26"/>
  <c r="P2578" i="26"/>
  <c r="O2578" i="26"/>
  <c r="T2577" i="26"/>
  <c r="S2577" i="26"/>
  <c r="P2577" i="26"/>
  <c r="O2577" i="26"/>
  <c r="T2576" i="26"/>
  <c r="S2576" i="26"/>
  <c r="P2576" i="26"/>
  <c r="O2576" i="26"/>
  <c r="T2575" i="26"/>
  <c r="S2575" i="26"/>
  <c r="P2575" i="26"/>
  <c r="O2575" i="26"/>
  <c r="T2574" i="26"/>
  <c r="S2574" i="26"/>
  <c r="P2574" i="26"/>
  <c r="O2574" i="26"/>
  <c r="T2573" i="26"/>
  <c r="S2573" i="26"/>
  <c r="P2573" i="26"/>
  <c r="O2573" i="26"/>
  <c r="T2572" i="26"/>
  <c r="S2572" i="26"/>
  <c r="P2572" i="26"/>
  <c r="O2572" i="26"/>
  <c r="T2571" i="26"/>
  <c r="S2571" i="26"/>
  <c r="P2571" i="26"/>
  <c r="O2571" i="26"/>
  <c r="T2570" i="26"/>
  <c r="S2570" i="26"/>
  <c r="P2570" i="26"/>
  <c r="O2570" i="26"/>
  <c r="T2569" i="26"/>
  <c r="S2569" i="26"/>
  <c r="P2569" i="26"/>
  <c r="O2569" i="26"/>
  <c r="T2568" i="26"/>
  <c r="S2568" i="26"/>
  <c r="P2568" i="26"/>
  <c r="O2568" i="26"/>
  <c r="T2567" i="26"/>
  <c r="S2567" i="26"/>
  <c r="P2567" i="26"/>
  <c r="O2567" i="26"/>
  <c r="T2566" i="26"/>
  <c r="S2566" i="26"/>
  <c r="P2566" i="26"/>
  <c r="O2566" i="26"/>
  <c r="T2565" i="26"/>
  <c r="S2565" i="26"/>
  <c r="P2565" i="26"/>
  <c r="O2565" i="26"/>
  <c r="T2564" i="26"/>
  <c r="S2564" i="26"/>
  <c r="P2564" i="26"/>
  <c r="O2564" i="26"/>
  <c r="T2563" i="26"/>
  <c r="S2563" i="26"/>
  <c r="P2563" i="26"/>
  <c r="O2563" i="26"/>
  <c r="T2562" i="26"/>
  <c r="S2562" i="26"/>
  <c r="P2562" i="26"/>
  <c r="O2562" i="26"/>
  <c r="T2561" i="26"/>
  <c r="S2561" i="26"/>
  <c r="P2561" i="26"/>
  <c r="O2561" i="26"/>
  <c r="T2560" i="26"/>
  <c r="S2560" i="26"/>
  <c r="P2560" i="26"/>
  <c r="O2560" i="26"/>
  <c r="T2559" i="26"/>
  <c r="S2559" i="26"/>
  <c r="P2559" i="26"/>
  <c r="O2559" i="26"/>
  <c r="T2558" i="26"/>
  <c r="S2558" i="26"/>
  <c r="P2558" i="26"/>
  <c r="O2558" i="26"/>
  <c r="T2557" i="26"/>
  <c r="S2557" i="26"/>
  <c r="P2557" i="26"/>
  <c r="O2557" i="26"/>
  <c r="T2556" i="26"/>
  <c r="S2556" i="26"/>
  <c r="P2556" i="26"/>
  <c r="O2556" i="26"/>
  <c r="T2555" i="26"/>
  <c r="S2555" i="26"/>
  <c r="P2555" i="26"/>
  <c r="O2555" i="26"/>
  <c r="T2554" i="26"/>
  <c r="S2554" i="26"/>
  <c r="P2554" i="26"/>
  <c r="O2554" i="26"/>
  <c r="T2553" i="26"/>
  <c r="S2553" i="26"/>
  <c r="P2553" i="26"/>
  <c r="O2553" i="26"/>
  <c r="T2552" i="26"/>
  <c r="S2552" i="26"/>
  <c r="P2552" i="26"/>
  <c r="O2552" i="26"/>
  <c r="T2551" i="26"/>
  <c r="S2551" i="26"/>
  <c r="P2551" i="26"/>
  <c r="O2551" i="26"/>
  <c r="T2550" i="26"/>
  <c r="S2550" i="26"/>
  <c r="P2550" i="26"/>
  <c r="O2550" i="26"/>
  <c r="T2549" i="26"/>
  <c r="S2549" i="26"/>
  <c r="P2549" i="26"/>
  <c r="O2549" i="26"/>
  <c r="T2548" i="26"/>
  <c r="S2548" i="26"/>
  <c r="P2548" i="26"/>
  <c r="O2548" i="26"/>
  <c r="T2547" i="26"/>
  <c r="S2547" i="26"/>
  <c r="P2547" i="26"/>
  <c r="O2547" i="26"/>
  <c r="T2546" i="26"/>
  <c r="S2546" i="26"/>
  <c r="P2546" i="26"/>
  <c r="O2546" i="26"/>
  <c r="T2545" i="26"/>
  <c r="S2545" i="26"/>
  <c r="P2545" i="26"/>
  <c r="O2545" i="26"/>
  <c r="T2544" i="26"/>
  <c r="S2544" i="26"/>
  <c r="P2544" i="26"/>
  <c r="O2544" i="26"/>
  <c r="T2543" i="26"/>
  <c r="S2543" i="26"/>
  <c r="P2543" i="26"/>
  <c r="O2543" i="26"/>
  <c r="T2542" i="26"/>
  <c r="S2542" i="26"/>
  <c r="P2542" i="26"/>
  <c r="O2542" i="26"/>
  <c r="T2541" i="26"/>
  <c r="S2541" i="26"/>
  <c r="P2541" i="26"/>
  <c r="O2541" i="26"/>
  <c r="T2540" i="26"/>
  <c r="S2540" i="26"/>
  <c r="P2540" i="26"/>
  <c r="O2540" i="26"/>
  <c r="T2539" i="26"/>
  <c r="S2539" i="26"/>
  <c r="P2539" i="26"/>
  <c r="O2539" i="26"/>
  <c r="T2538" i="26"/>
  <c r="S2538" i="26"/>
  <c r="P2538" i="26"/>
  <c r="O2538" i="26"/>
  <c r="T2537" i="26"/>
  <c r="S2537" i="26"/>
  <c r="P2537" i="26"/>
  <c r="O2537" i="26"/>
  <c r="T2536" i="26"/>
  <c r="S2536" i="26"/>
  <c r="P2536" i="26"/>
  <c r="O2536" i="26"/>
  <c r="T2535" i="26"/>
  <c r="S2535" i="26"/>
  <c r="P2535" i="26"/>
  <c r="O2535" i="26"/>
  <c r="T2534" i="26"/>
  <c r="S2534" i="26"/>
  <c r="P2534" i="26"/>
  <c r="O2534" i="26"/>
  <c r="T2533" i="26"/>
  <c r="S2533" i="26"/>
  <c r="P2533" i="26"/>
  <c r="O2533" i="26"/>
  <c r="T2532" i="26"/>
  <c r="S2532" i="26"/>
  <c r="P2532" i="26"/>
  <c r="O2532" i="26"/>
  <c r="T2531" i="26"/>
  <c r="S2531" i="26"/>
  <c r="P2531" i="26"/>
  <c r="O2531" i="26"/>
  <c r="T2530" i="26"/>
  <c r="S2530" i="26"/>
  <c r="P2530" i="26"/>
  <c r="O2530" i="26"/>
  <c r="T2529" i="26"/>
  <c r="S2529" i="26"/>
  <c r="P2529" i="26"/>
  <c r="O2529" i="26"/>
  <c r="T2528" i="26"/>
  <c r="S2528" i="26"/>
  <c r="P2528" i="26"/>
  <c r="O2528" i="26"/>
  <c r="T2527" i="26"/>
  <c r="S2527" i="26"/>
  <c r="P2527" i="26"/>
  <c r="O2527" i="26"/>
  <c r="T2526" i="26"/>
  <c r="S2526" i="26"/>
  <c r="P2526" i="26"/>
  <c r="O2526" i="26"/>
  <c r="T2525" i="26"/>
  <c r="S2525" i="26"/>
  <c r="P2525" i="26"/>
  <c r="O2525" i="26"/>
  <c r="T2524" i="26"/>
  <c r="S2524" i="26"/>
  <c r="P2524" i="26"/>
  <c r="O2524" i="26"/>
  <c r="T2523" i="26"/>
  <c r="S2523" i="26"/>
  <c r="P2523" i="26"/>
  <c r="O2523" i="26"/>
  <c r="T2522" i="26"/>
  <c r="S2522" i="26"/>
  <c r="P2522" i="26"/>
  <c r="O2522" i="26"/>
  <c r="T2521" i="26"/>
  <c r="S2521" i="26"/>
  <c r="P2521" i="26"/>
  <c r="O2521" i="26"/>
  <c r="T2520" i="26"/>
  <c r="S2520" i="26"/>
  <c r="P2520" i="26"/>
  <c r="O2520" i="26"/>
  <c r="T2519" i="26"/>
  <c r="S2519" i="26"/>
  <c r="P2519" i="26"/>
  <c r="O2519" i="26"/>
  <c r="T2518" i="26"/>
  <c r="S2518" i="26"/>
  <c r="P2518" i="26"/>
  <c r="O2518" i="26"/>
  <c r="T2517" i="26"/>
  <c r="S2517" i="26"/>
  <c r="P2517" i="26"/>
  <c r="O2517" i="26"/>
  <c r="T2516" i="26"/>
  <c r="S2516" i="26"/>
  <c r="P2516" i="26"/>
  <c r="O2516" i="26"/>
  <c r="T2515" i="26"/>
  <c r="S2515" i="26"/>
  <c r="P2515" i="26"/>
  <c r="O2515" i="26"/>
  <c r="T2514" i="26"/>
  <c r="S2514" i="26"/>
  <c r="P2514" i="26"/>
  <c r="O2514" i="26"/>
  <c r="T2513" i="26"/>
  <c r="S2513" i="26"/>
  <c r="P2513" i="26"/>
  <c r="O2513" i="26"/>
  <c r="T2512" i="26"/>
  <c r="S2512" i="26"/>
  <c r="P2512" i="26"/>
  <c r="O2512" i="26"/>
  <c r="T2511" i="26"/>
  <c r="S2511" i="26"/>
  <c r="P2511" i="26"/>
  <c r="O2511" i="26"/>
  <c r="T2510" i="26"/>
  <c r="S2510" i="26"/>
  <c r="P2510" i="26"/>
  <c r="O2510" i="26"/>
  <c r="T2509" i="26"/>
  <c r="S2509" i="26"/>
  <c r="P2509" i="26"/>
  <c r="O2509" i="26"/>
  <c r="T2508" i="26"/>
  <c r="S2508" i="26"/>
  <c r="P2508" i="26"/>
  <c r="O2508" i="26"/>
  <c r="T2507" i="26"/>
  <c r="S2507" i="26"/>
  <c r="P2507" i="26"/>
  <c r="O2507" i="26"/>
  <c r="T2506" i="26"/>
  <c r="S2506" i="26"/>
  <c r="P2506" i="26"/>
  <c r="O2506" i="26"/>
  <c r="T2505" i="26"/>
  <c r="S2505" i="26"/>
  <c r="P2505" i="26"/>
  <c r="O2505" i="26"/>
  <c r="T2504" i="26"/>
  <c r="S2504" i="26"/>
  <c r="P2504" i="26"/>
  <c r="O2504" i="26"/>
  <c r="T2503" i="26"/>
  <c r="S2503" i="26"/>
  <c r="P2503" i="26"/>
  <c r="O2503" i="26"/>
  <c r="T2502" i="26"/>
  <c r="S2502" i="26"/>
  <c r="P2502" i="26"/>
  <c r="O2502" i="26"/>
  <c r="T2501" i="26"/>
  <c r="S2501" i="26"/>
  <c r="P2501" i="26"/>
  <c r="O2501" i="26"/>
  <c r="T2500" i="26"/>
  <c r="S2500" i="26"/>
  <c r="P2500" i="26"/>
  <c r="O2500" i="26"/>
  <c r="T2499" i="26"/>
  <c r="S2499" i="26"/>
  <c r="P2499" i="26"/>
  <c r="O2499" i="26"/>
  <c r="T2498" i="26"/>
  <c r="S2498" i="26"/>
  <c r="P2498" i="26"/>
  <c r="O2498" i="26"/>
  <c r="T2497" i="26"/>
  <c r="S2497" i="26"/>
  <c r="P2497" i="26"/>
  <c r="O2497" i="26"/>
  <c r="T2496" i="26"/>
  <c r="S2496" i="26"/>
  <c r="P2496" i="26"/>
  <c r="O2496" i="26"/>
  <c r="T2495" i="26"/>
  <c r="S2495" i="26"/>
  <c r="P2495" i="26"/>
  <c r="O2495" i="26"/>
  <c r="T2494" i="26"/>
  <c r="S2494" i="26"/>
  <c r="P2494" i="26"/>
  <c r="O2494" i="26"/>
  <c r="T2493" i="26"/>
  <c r="S2493" i="26"/>
  <c r="P2493" i="26"/>
  <c r="O2493" i="26"/>
  <c r="T2492" i="26"/>
  <c r="S2492" i="26"/>
  <c r="P2492" i="26"/>
  <c r="O2492" i="26"/>
  <c r="T2491" i="26"/>
  <c r="S2491" i="26"/>
  <c r="P2491" i="26"/>
  <c r="O2491" i="26"/>
  <c r="T2490" i="26"/>
  <c r="S2490" i="26"/>
  <c r="P2490" i="26"/>
  <c r="O2490" i="26"/>
  <c r="T2489" i="26"/>
  <c r="S2489" i="26"/>
  <c r="P2489" i="26"/>
  <c r="O2489" i="26"/>
  <c r="T2488" i="26"/>
  <c r="S2488" i="26"/>
  <c r="P2488" i="26"/>
  <c r="O2488" i="26"/>
  <c r="T2487" i="26"/>
  <c r="S2487" i="26"/>
  <c r="P2487" i="26"/>
  <c r="O2487" i="26"/>
  <c r="T2486" i="26"/>
  <c r="S2486" i="26"/>
  <c r="P2486" i="26"/>
  <c r="O2486" i="26"/>
  <c r="T2485" i="26"/>
  <c r="S2485" i="26"/>
  <c r="P2485" i="26"/>
  <c r="O2485" i="26"/>
  <c r="T2484" i="26"/>
  <c r="S2484" i="26"/>
  <c r="P2484" i="26"/>
  <c r="O2484" i="26"/>
  <c r="T2483" i="26"/>
  <c r="S2483" i="26"/>
  <c r="P2483" i="26"/>
  <c r="O2483" i="26"/>
  <c r="T2482" i="26"/>
  <c r="S2482" i="26"/>
  <c r="P2482" i="26"/>
  <c r="O2482" i="26"/>
  <c r="T2481" i="26"/>
  <c r="S2481" i="26"/>
  <c r="P2481" i="26"/>
  <c r="O2481" i="26"/>
  <c r="T2480" i="26"/>
  <c r="S2480" i="26"/>
  <c r="P2480" i="26"/>
  <c r="O2480" i="26"/>
  <c r="T2479" i="26"/>
  <c r="S2479" i="26"/>
  <c r="P2479" i="26"/>
  <c r="O2479" i="26"/>
  <c r="T2478" i="26"/>
  <c r="S2478" i="26"/>
  <c r="P2478" i="26"/>
  <c r="O2478" i="26"/>
  <c r="T2477" i="26"/>
  <c r="S2477" i="26"/>
  <c r="P2477" i="26"/>
  <c r="O2477" i="26"/>
  <c r="T2476" i="26"/>
  <c r="S2476" i="26"/>
  <c r="P2476" i="26"/>
  <c r="O2476" i="26"/>
  <c r="T2475" i="26"/>
  <c r="S2475" i="26"/>
  <c r="P2475" i="26"/>
  <c r="O2475" i="26"/>
  <c r="T2474" i="26"/>
  <c r="S2474" i="26"/>
  <c r="P2474" i="26"/>
  <c r="O2474" i="26"/>
  <c r="T2473" i="26"/>
  <c r="S2473" i="26"/>
  <c r="P2473" i="26"/>
  <c r="O2473" i="26"/>
  <c r="T2472" i="26"/>
  <c r="S2472" i="26"/>
  <c r="P2472" i="26"/>
  <c r="O2472" i="26"/>
  <c r="T2471" i="26"/>
  <c r="S2471" i="26"/>
  <c r="P2471" i="26"/>
  <c r="O2471" i="26"/>
  <c r="T2470" i="26"/>
  <c r="S2470" i="26"/>
  <c r="P2470" i="26"/>
  <c r="O2470" i="26"/>
  <c r="T2469" i="26"/>
  <c r="S2469" i="26"/>
  <c r="P2469" i="26"/>
  <c r="O2469" i="26"/>
  <c r="T2468" i="26"/>
  <c r="S2468" i="26"/>
  <c r="P2468" i="26"/>
  <c r="O2468" i="26"/>
  <c r="T2467" i="26"/>
  <c r="S2467" i="26"/>
  <c r="P2467" i="26"/>
  <c r="O2467" i="26"/>
  <c r="T2466" i="26"/>
  <c r="S2466" i="26"/>
  <c r="P2466" i="26"/>
  <c r="O2466" i="26"/>
  <c r="T2465" i="26"/>
  <c r="S2465" i="26"/>
  <c r="P2465" i="26"/>
  <c r="O2465" i="26"/>
  <c r="T2464" i="26"/>
  <c r="S2464" i="26"/>
  <c r="P2464" i="26"/>
  <c r="O2464" i="26"/>
  <c r="T2463" i="26"/>
  <c r="S2463" i="26"/>
  <c r="P2463" i="26"/>
  <c r="O2463" i="26"/>
  <c r="T2462" i="26"/>
  <c r="S2462" i="26"/>
  <c r="P2462" i="26"/>
  <c r="O2462" i="26"/>
  <c r="T2461" i="26"/>
  <c r="S2461" i="26"/>
  <c r="P2461" i="26"/>
  <c r="O2461" i="26"/>
  <c r="T2460" i="26"/>
  <c r="S2460" i="26"/>
  <c r="P2460" i="26"/>
  <c r="O2460" i="26"/>
  <c r="T2459" i="26"/>
  <c r="S2459" i="26"/>
  <c r="P2459" i="26"/>
  <c r="O2459" i="26"/>
  <c r="T2458" i="26"/>
  <c r="S2458" i="26"/>
  <c r="P2458" i="26"/>
  <c r="O2458" i="26"/>
  <c r="T2457" i="26"/>
  <c r="S2457" i="26"/>
  <c r="P2457" i="26"/>
  <c r="O2457" i="26"/>
  <c r="T2456" i="26"/>
  <c r="S2456" i="26"/>
  <c r="P2456" i="26"/>
  <c r="O2456" i="26"/>
  <c r="T2455" i="26"/>
  <c r="S2455" i="26"/>
  <c r="P2455" i="26"/>
  <c r="O2455" i="26"/>
  <c r="T2454" i="26"/>
  <c r="S2454" i="26"/>
  <c r="P2454" i="26"/>
  <c r="O2454" i="26"/>
  <c r="T2453" i="26"/>
  <c r="S2453" i="26"/>
  <c r="P2453" i="26"/>
  <c r="O2453" i="26"/>
  <c r="T2452" i="26"/>
  <c r="S2452" i="26"/>
  <c r="P2452" i="26"/>
  <c r="O2452" i="26"/>
  <c r="T2451" i="26"/>
  <c r="S2451" i="26"/>
  <c r="P2451" i="26"/>
  <c r="O2451" i="26"/>
  <c r="T2450" i="26"/>
  <c r="S2450" i="26"/>
  <c r="P2450" i="26"/>
  <c r="O2450" i="26"/>
  <c r="T2449" i="26"/>
  <c r="S2449" i="26"/>
  <c r="P2449" i="26"/>
  <c r="O2449" i="26"/>
  <c r="T2448" i="26"/>
  <c r="S2448" i="26"/>
  <c r="P2448" i="26"/>
  <c r="O2448" i="26"/>
  <c r="T2447" i="26"/>
  <c r="S2447" i="26"/>
  <c r="P2447" i="26"/>
  <c r="O2447" i="26"/>
  <c r="T2446" i="26"/>
  <c r="S2446" i="26"/>
  <c r="P2446" i="26"/>
  <c r="O2446" i="26"/>
  <c r="T2445" i="26"/>
  <c r="S2445" i="26"/>
  <c r="P2445" i="26"/>
  <c r="O2445" i="26"/>
  <c r="T2444" i="26"/>
  <c r="S2444" i="26"/>
  <c r="P2444" i="26"/>
  <c r="O2444" i="26"/>
  <c r="T2443" i="26"/>
  <c r="S2443" i="26"/>
  <c r="P2443" i="26"/>
  <c r="O2443" i="26"/>
  <c r="T2442" i="26"/>
  <c r="S2442" i="26"/>
  <c r="P2442" i="26"/>
  <c r="O2442" i="26"/>
  <c r="T2441" i="26"/>
  <c r="S2441" i="26"/>
  <c r="P2441" i="26"/>
  <c r="O2441" i="26"/>
  <c r="T2440" i="26"/>
  <c r="S2440" i="26"/>
  <c r="P2440" i="26"/>
  <c r="O2440" i="26"/>
  <c r="T2439" i="26"/>
  <c r="S2439" i="26"/>
  <c r="P2439" i="26"/>
  <c r="O2439" i="26"/>
  <c r="T2438" i="26"/>
  <c r="S2438" i="26"/>
  <c r="P2438" i="26"/>
  <c r="O2438" i="26"/>
  <c r="T2437" i="26"/>
  <c r="S2437" i="26"/>
  <c r="P2437" i="26"/>
  <c r="O2437" i="26"/>
  <c r="T2436" i="26"/>
  <c r="S2436" i="26"/>
  <c r="P2436" i="26"/>
  <c r="O2436" i="26"/>
  <c r="T2435" i="26"/>
  <c r="S2435" i="26"/>
  <c r="P2435" i="26"/>
  <c r="O2435" i="26"/>
  <c r="T2434" i="26"/>
  <c r="S2434" i="26"/>
  <c r="P2434" i="26"/>
  <c r="O2434" i="26"/>
  <c r="T2433" i="26"/>
  <c r="S2433" i="26"/>
  <c r="P2433" i="26"/>
  <c r="O2433" i="26"/>
  <c r="T2432" i="26"/>
  <c r="S2432" i="26"/>
  <c r="P2432" i="26"/>
  <c r="O2432" i="26"/>
  <c r="T2431" i="26"/>
  <c r="S2431" i="26"/>
  <c r="P2431" i="26"/>
  <c r="O2431" i="26"/>
  <c r="T2430" i="26"/>
  <c r="S2430" i="26"/>
  <c r="P2430" i="26"/>
  <c r="O2430" i="26"/>
  <c r="T2429" i="26"/>
  <c r="S2429" i="26"/>
  <c r="P2429" i="26"/>
  <c r="O2429" i="26"/>
  <c r="T2428" i="26"/>
  <c r="S2428" i="26"/>
  <c r="P2428" i="26"/>
  <c r="O2428" i="26"/>
  <c r="T2427" i="26"/>
  <c r="S2427" i="26"/>
  <c r="P2427" i="26"/>
  <c r="O2427" i="26"/>
  <c r="T2426" i="26"/>
  <c r="S2426" i="26"/>
  <c r="P2426" i="26"/>
  <c r="O2426" i="26"/>
  <c r="T2425" i="26"/>
  <c r="S2425" i="26"/>
  <c r="P2425" i="26"/>
  <c r="O2425" i="26"/>
  <c r="T2424" i="26"/>
  <c r="S2424" i="26"/>
  <c r="P2424" i="26"/>
  <c r="O2424" i="26"/>
  <c r="T2423" i="26"/>
  <c r="S2423" i="26"/>
  <c r="P2423" i="26"/>
  <c r="O2423" i="26"/>
  <c r="T2422" i="26"/>
  <c r="S2422" i="26"/>
  <c r="P2422" i="26"/>
  <c r="O2422" i="26"/>
  <c r="T2421" i="26"/>
  <c r="S2421" i="26"/>
  <c r="P2421" i="26"/>
  <c r="O2421" i="26"/>
  <c r="T2420" i="26"/>
  <c r="S2420" i="26"/>
  <c r="P2420" i="26"/>
  <c r="O2420" i="26"/>
  <c r="T2419" i="26"/>
  <c r="S2419" i="26"/>
  <c r="P2419" i="26"/>
  <c r="O2419" i="26"/>
  <c r="T2418" i="26"/>
  <c r="S2418" i="26"/>
  <c r="P2418" i="26"/>
  <c r="O2418" i="26"/>
  <c r="T2417" i="26"/>
  <c r="S2417" i="26"/>
  <c r="P2417" i="26"/>
  <c r="O2417" i="26"/>
  <c r="T2416" i="26"/>
  <c r="S2416" i="26"/>
  <c r="P2416" i="26"/>
  <c r="O2416" i="26"/>
  <c r="T2415" i="26"/>
  <c r="S2415" i="26"/>
  <c r="P2415" i="26"/>
  <c r="O2415" i="26"/>
  <c r="T2414" i="26"/>
  <c r="S2414" i="26"/>
  <c r="P2414" i="26"/>
  <c r="O2414" i="26"/>
  <c r="T2413" i="26"/>
  <c r="S2413" i="26"/>
  <c r="P2413" i="26"/>
  <c r="O2413" i="26"/>
  <c r="T2412" i="26"/>
  <c r="S2412" i="26"/>
  <c r="P2412" i="26"/>
  <c r="O2412" i="26"/>
  <c r="T2411" i="26"/>
  <c r="S2411" i="26"/>
  <c r="P2411" i="26"/>
  <c r="O2411" i="26"/>
  <c r="T2410" i="26"/>
  <c r="S2410" i="26"/>
  <c r="P2410" i="26"/>
  <c r="O2410" i="26"/>
  <c r="T2409" i="26"/>
  <c r="S2409" i="26"/>
  <c r="P2409" i="26"/>
  <c r="O2409" i="26"/>
  <c r="T2408" i="26"/>
  <c r="S2408" i="26"/>
  <c r="P2408" i="26"/>
  <c r="O2408" i="26"/>
  <c r="T2407" i="26"/>
  <c r="S2407" i="26"/>
  <c r="P2407" i="26"/>
  <c r="O2407" i="26"/>
  <c r="T2406" i="26"/>
  <c r="S2406" i="26"/>
  <c r="P2406" i="26"/>
  <c r="O2406" i="26"/>
  <c r="T2405" i="26"/>
  <c r="S2405" i="26"/>
  <c r="P2405" i="26"/>
  <c r="O2405" i="26"/>
  <c r="T2404" i="26"/>
  <c r="S2404" i="26"/>
  <c r="P2404" i="26"/>
  <c r="O2404" i="26"/>
  <c r="T2403" i="26"/>
  <c r="S2403" i="26"/>
  <c r="P2403" i="26"/>
  <c r="O2403" i="26"/>
  <c r="T2402" i="26"/>
  <c r="S2402" i="26"/>
  <c r="P2402" i="26"/>
  <c r="O2402" i="26"/>
  <c r="T2401" i="26"/>
  <c r="S2401" i="26"/>
  <c r="P2401" i="26"/>
  <c r="O2401" i="26"/>
  <c r="T2400" i="26"/>
  <c r="S2400" i="26"/>
  <c r="P2400" i="26"/>
  <c r="O2400" i="26"/>
  <c r="T2399" i="26"/>
  <c r="S2399" i="26"/>
  <c r="P2399" i="26"/>
  <c r="O2399" i="26"/>
  <c r="T2398" i="26"/>
  <c r="S2398" i="26"/>
  <c r="P2398" i="26"/>
  <c r="O2398" i="26"/>
  <c r="T2397" i="26"/>
  <c r="S2397" i="26"/>
  <c r="P2397" i="26"/>
  <c r="O2397" i="26"/>
  <c r="T2396" i="26"/>
  <c r="S2396" i="26"/>
  <c r="P2396" i="26"/>
  <c r="O2396" i="26"/>
  <c r="T2395" i="26"/>
  <c r="S2395" i="26"/>
  <c r="P2395" i="26"/>
  <c r="O2395" i="26"/>
  <c r="T2394" i="26"/>
  <c r="S2394" i="26"/>
  <c r="P2394" i="26"/>
  <c r="O2394" i="26"/>
  <c r="T2393" i="26"/>
  <c r="S2393" i="26"/>
  <c r="P2393" i="26"/>
  <c r="O2393" i="26"/>
  <c r="T2392" i="26"/>
  <c r="S2392" i="26"/>
  <c r="P2392" i="26"/>
  <c r="O2392" i="26"/>
  <c r="T2391" i="26"/>
  <c r="S2391" i="26"/>
  <c r="P2391" i="26"/>
  <c r="O2391" i="26"/>
  <c r="T2390" i="26"/>
  <c r="S2390" i="26"/>
  <c r="P2390" i="26"/>
  <c r="O2390" i="26"/>
  <c r="T2389" i="26"/>
  <c r="S2389" i="26"/>
  <c r="P2389" i="26"/>
  <c r="O2389" i="26"/>
  <c r="T2388" i="26"/>
  <c r="S2388" i="26"/>
  <c r="P2388" i="26"/>
  <c r="O2388" i="26"/>
  <c r="T2387" i="26"/>
  <c r="S2387" i="26"/>
  <c r="P2387" i="26"/>
  <c r="O2387" i="26"/>
  <c r="T2386" i="26"/>
  <c r="S2386" i="26"/>
  <c r="P2386" i="26"/>
  <c r="O2386" i="26"/>
  <c r="T2385" i="26"/>
  <c r="S2385" i="26"/>
  <c r="P2385" i="26"/>
  <c r="O2385" i="26"/>
  <c r="T2384" i="26"/>
  <c r="S2384" i="26"/>
  <c r="P2384" i="26"/>
  <c r="O2384" i="26"/>
  <c r="T2383" i="26"/>
  <c r="S2383" i="26"/>
  <c r="P2383" i="26"/>
  <c r="O2383" i="26"/>
  <c r="T2382" i="26"/>
  <c r="S2382" i="26"/>
  <c r="P2382" i="26"/>
  <c r="O2382" i="26"/>
  <c r="T2381" i="26"/>
  <c r="S2381" i="26"/>
  <c r="P2381" i="26"/>
  <c r="O2381" i="26"/>
  <c r="T2380" i="26"/>
  <c r="S2380" i="26"/>
  <c r="P2380" i="26"/>
  <c r="O2380" i="26"/>
  <c r="T2379" i="26"/>
  <c r="S2379" i="26"/>
  <c r="P2379" i="26"/>
  <c r="O2379" i="26"/>
  <c r="T2378" i="26"/>
  <c r="S2378" i="26"/>
  <c r="P2378" i="26"/>
  <c r="O2378" i="26"/>
  <c r="T2377" i="26"/>
  <c r="S2377" i="26"/>
  <c r="P2377" i="26"/>
  <c r="O2377" i="26"/>
  <c r="T2376" i="26"/>
  <c r="S2376" i="26"/>
  <c r="P2376" i="26"/>
  <c r="O2376" i="26"/>
  <c r="T2375" i="26"/>
  <c r="S2375" i="26"/>
  <c r="P2375" i="26"/>
  <c r="O2375" i="26"/>
  <c r="T2374" i="26"/>
  <c r="S2374" i="26"/>
  <c r="P2374" i="26"/>
  <c r="O2374" i="26"/>
  <c r="T2373" i="26"/>
  <c r="S2373" i="26"/>
  <c r="P2373" i="26"/>
  <c r="O2373" i="26"/>
  <c r="T2372" i="26"/>
  <c r="S2372" i="26"/>
  <c r="P2372" i="26"/>
  <c r="O2372" i="26"/>
  <c r="T2371" i="26"/>
  <c r="S2371" i="26"/>
  <c r="P2371" i="26"/>
  <c r="O2371" i="26"/>
  <c r="T2370" i="26"/>
  <c r="S2370" i="26"/>
  <c r="P2370" i="26"/>
  <c r="O2370" i="26"/>
  <c r="T2369" i="26"/>
  <c r="S2369" i="26"/>
  <c r="P2369" i="26"/>
  <c r="O2369" i="26"/>
  <c r="T2368" i="26"/>
  <c r="S2368" i="26"/>
  <c r="P2368" i="26"/>
  <c r="O2368" i="26"/>
  <c r="T2367" i="26"/>
  <c r="S2367" i="26"/>
  <c r="P2367" i="26"/>
  <c r="O2367" i="26"/>
  <c r="T2366" i="26"/>
  <c r="S2366" i="26"/>
  <c r="P2366" i="26"/>
  <c r="O2366" i="26"/>
  <c r="T2365" i="26"/>
  <c r="S2365" i="26"/>
  <c r="P2365" i="26"/>
  <c r="O2365" i="26"/>
  <c r="T2364" i="26"/>
  <c r="S2364" i="26"/>
  <c r="P2364" i="26"/>
  <c r="O2364" i="26"/>
  <c r="T2363" i="26"/>
  <c r="S2363" i="26"/>
  <c r="P2363" i="26"/>
  <c r="O2363" i="26"/>
  <c r="T2362" i="26"/>
  <c r="S2362" i="26"/>
  <c r="P2362" i="26"/>
  <c r="O2362" i="26"/>
  <c r="T2361" i="26"/>
  <c r="S2361" i="26"/>
  <c r="P2361" i="26"/>
  <c r="O2361" i="26"/>
  <c r="T2360" i="26"/>
  <c r="S2360" i="26"/>
  <c r="P2360" i="26"/>
  <c r="O2360" i="26"/>
  <c r="T2359" i="26"/>
  <c r="S2359" i="26"/>
  <c r="P2359" i="26"/>
  <c r="O2359" i="26"/>
  <c r="T2358" i="26"/>
  <c r="S2358" i="26"/>
  <c r="P2358" i="26"/>
  <c r="O2358" i="26"/>
  <c r="T2357" i="26"/>
  <c r="S2357" i="26"/>
  <c r="P2357" i="26"/>
  <c r="O2357" i="26"/>
  <c r="T2356" i="26"/>
  <c r="S2356" i="26"/>
  <c r="P2356" i="26"/>
  <c r="O2356" i="26"/>
  <c r="T2355" i="26"/>
  <c r="S2355" i="26"/>
  <c r="P2355" i="26"/>
  <c r="O2355" i="26"/>
  <c r="T2354" i="26"/>
  <c r="S2354" i="26"/>
  <c r="P2354" i="26"/>
  <c r="O2354" i="26"/>
  <c r="T2353" i="26"/>
  <c r="S2353" i="26"/>
  <c r="P2353" i="26"/>
  <c r="O2353" i="26"/>
  <c r="T2352" i="26"/>
  <c r="S2352" i="26"/>
  <c r="P2352" i="26"/>
  <c r="O2352" i="26"/>
  <c r="T2351" i="26"/>
  <c r="S2351" i="26"/>
  <c r="P2351" i="26"/>
  <c r="O2351" i="26"/>
  <c r="T2350" i="26"/>
  <c r="S2350" i="26"/>
  <c r="P2350" i="26"/>
  <c r="O2350" i="26"/>
  <c r="T2349" i="26"/>
  <c r="S2349" i="26"/>
  <c r="P2349" i="26"/>
  <c r="O2349" i="26"/>
  <c r="T2348" i="26"/>
  <c r="S2348" i="26"/>
  <c r="P2348" i="26"/>
  <c r="O2348" i="26"/>
  <c r="T2347" i="26"/>
  <c r="S2347" i="26"/>
  <c r="P2347" i="26"/>
  <c r="O2347" i="26"/>
  <c r="T2346" i="26"/>
  <c r="S2346" i="26"/>
  <c r="P2346" i="26"/>
  <c r="O2346" i="26"/>
  <c r="T2345" i="26"/>
  <c r="S2345" i="26"/>
  <c r="P2345" i="26"/>
  <c r="O2345" i="26"/>
  <c r="T2344" i="26"/>
  <c r="S2344" i="26"/>
  <c r="P2344" i="26"/>
  <c r="O2344" i="26"/>
  <c r="T2343" i="26"/>
  <c r="S2343" i="26"/>
  <c r="P2343" i="26"/>
  <c r="O2343" i="26"/>
  <c r="T2342" i="26"/>
  <c r="S2342" i="26"/>
  <c r="P2342" i="26"/>
  <c r="O2342" i="26"/>
  <c r="T2341" i="26"/>
  <c r="S2341" i="26"/>
  <c r="P2341" i="26"/>
  <c r="O2341" i="26"/>
  <c r="T2340" i="26"/>
  <c r="S2340" i="26"/>
  <c r="P2340" i="26"/>
  <c r="O2340" i="26"/>
  <c r="T2339" i="26"/>
  <c r="S2339" i="26"/>
  <c r="P2339" i="26"/>
  <c r="O2339" i="26"/>
  <c r="T2338" i="26"/>
  <c r="S2338" i="26"/>
  <c r="P2338" i="26"/>
  <c r="O2338" i="26"/>
  <c r="T2337" i="26"/>
  <c r="S2337" i="26"/>
  <c r="P2337" i="26"/>
  <c r="O2337" i="26"/>
  <c r="T2336" i="26"/>
  <c r="S2336" i="26"/>
  <c r="P2336" i="26"/>
  <c r="O2336" i="26"/>
  <c r="T2335" i="26"/>
  <c r="S2335" i="26"/>
  <c r="P2335" i="26"/>
  <c r="O2335" i="26"/>
  <c r="T2334" i="26"/>
  <c r="S2334" i="26"/>
  <c r="P2334" i="26"/>
  <c r="O2334" i="26"/>
  <c r="T2333" i="26"/>
  <c r="S2333" i="26"/>
  <c r="P2333" i="26"/>
  <c r="O2333" i="26"/>
  <c r="T2332" i="26"/>
  <c r="S2332" i="26"/>
  <c r="P2332" i="26"/>
  <c r="O2332" i="26"/>
  <c r="T2331" i="26"/>
  <c r="S2331" i="26"/>
  <c r="P2331" i="26"/>
  <c r="O2331" i="26"/>
  <c r="T2330" i="26"/>
  <c r="S2330" i="26"/>
  <c r="P2330" i="26"/>
  <c r="O2330" i="26"/>
  <c r="T2329" i="26"/>
  <c r="S2329" i="26"/>
  <c r="P2329" i="26"/>
  <c r="O2329" i="26"/>
  <c r="T2328" i="26"/>
  <c r="S2328" i="26"/>
  <c r="P2328" i="26"/>
  <c r="O2328" i="26"/>
  <c r="T2327" i="26"/>
  <c r="S2327" i="26"/>
  <c r="P2327" i="26"/>
  <c r="O2327" i="26"/>
  <c r="T2326" i="26"/>
  <c r="S2326" i="26"/>
  <c r="P2326" i="26"/>
  <c r="O2326" i="26"/>
  <c r="T2325" i="26"/>
  <c r="S2325" i="26"/>
  <c r="P2325" i="26"/>
  <c r="O2325" i="26"/>
  <c r="T2324" i="26"/>
  <c r="S2324" i="26"/>
  <c r="P2324" i="26"/>
  <c r="O2324" i="26"/>
  <c r="T2323" i="26"/>
  <c r="S2323" i="26"/>
  <c r="P2323" i="26"/>
  <c r="O2323" i="26"/>
  <c r="T2322" i="26"/>
  <c r="S2322" i="26"/>
  <c r="P2322" i="26"/>
  <c r="O2322" i="26"/>
  <c r="T2321" i="26"/>
  <c r="S2321" i="26"/>
  <c r="P2321" i="26"/>
  <c r="O2321" i="26"/>
  <c r="T2320" i="26"/>
  <c r="S2320" i="26"/>
  <c r="P2320" i="26"/>
  <c r="O2320" i="26"/>
  <c r="T2319" i="26"/>
  <c r="S2319" i="26"/>
  <c r="P2319" i="26"/>
  <c r="O2319" i="26"/>
  <c r="T2318" i="26"/>
  <c r="S2318" i="26"/>
  <c r="P2318" i="26"/>
  <c r="O2318" i="26"/>
  <c r="T2317" i="26"/>
  <c r="S2317" i="26"/>
  <c r="P2317" i="26"/>
  <c r="O2317" i="26"/>
  <c r="T2316" i="26"/>
  <c r="S2316" i="26"/>
  <c r="P2316" i="26"/>
  <c r="O2316" i="26"/>
  <c r="T2315" i="26"/>
  <c r="S2315" i="26"/>
  <c r="P2315" i="26"/>
  <c r="O2315" i="26"/>
  <c r="T2314" i="26"/>
  <c r="S2314" i="26"/>
  <c r="P2314" i="26"/>
  <c r="O2314" i="26"/>
  <c r="T2313" i="26"/>
  <c r="S2313" i="26"/>
  <c r="P2313" i="26"/>
  <c r="O2313" i="26"/>
  <c r="T2312" i="26"/>
  <c r="S2312" i="26"/>
  <c r="P2312" i="26"/>
  <c r="O2312" i="26"/>
  <c r="T2311" i="26"/>
  <c r="S2311" i="26"/>
  <c r="P2311" i="26"/>
  <c r="O2311" i="26"/>
  <c r="T2310" i="26"/>
  <c r="S2310" i="26"/>
  <c r="P2310" i="26"/>
  <c r="O2310" i="26"/>
  <c r="T2309" i="26"/>
  <c r="S2309" i="26"/>
  <c r="P2309" i="26"/>
  <c r="O2309" i="26"/>
  <c r="T2308" i="26"/>
  <c r="S2308" i="26"/>
  <c r="P2308" i="26"/>
  <c r="O2308" i="26"/>
  <c r="T2307" i="26"/>
  <c r="S2307" i="26"/>
  <c r="P2307" i="26"/>
  <c r="O2307" i="26"/>
  <c r="T2306" i="26"/>
  <c r="S2306" i="26"/>
  <c r="P2306" i="26"/>
  <c r="O2306" i="26"/>
  <c r="T2305" i="26"/>
  <c r="S2305" i="26"/>
  <c r="P2305" i="26"/>
  <c r="O2305" i="26"/>
  <c r="T2304" i="26"/>
  <c r="S2304" i="26"/>
  <c r="P2304" i="26"/>
  <c r="O2304" i="26"/>
  <c r="T2303" i="26"/>
  <c r="S2303" i="26"/>
  <c r="P2303" i="26"/>
  <c r="O2303" i="26"/>
  <c r="T2302" i="26"/>
  <c r="S2302" i="26"/>
  <c r="P2302" i="26"/>
  <c r="O2302" i="26"/>
  <c r="T2301" i="26"/>
  <c r="S2301" i="26"/>
  <c r="P2301" i="26"/>
  <c r="O2301" i="26"/>
  <c r="T2300" i="26"/>
  <c r="S2300" i="26"/>
  <c r="P2300" i="26"/>
  <c r="O2300" i="26"/>
  <c r="T2299" i="26"/>
  <c r="S2299" i="26"/>
  <c r="P2299" i="26"/>
  <c r="O2299" i="26"/>
  <c r="T2298" i="26"/>
  <c r="S2298" i="26"/>
  <c r="P2298" i="26"/>
  <c r="O2298" i="26"/>
  <c r="T2297" i="26"/>
  <c r="S2297" i="26"/>
  <c r="P2297" i="26"/>
  <c r="O2297" i="26"/>
  <c r="T2296" i="26"/>
  <c r="S2296" i="26"/>
  <c r="P2296" i="26"/>
  <c r="O2296" i="26"/>
  <c r="T2295" i="26"/>
  <c r="S2295" i="26"/>
  <c r="P2295" i="26"/>
  <c r="O2295" i="26"/>
  <c r="T2294" i="26"/>
  <c r="S2294" i="26"/>
  <c r="P2294" i="26"/>
  <c r="O2294" i="26"/>
  <c r="T2293" i="26"/>
  <c r="S2293" i="26"/>
  <c r="P2293" i="26"/>
  <c r="O2293" i="26"/>
  <c r="T2292" i="26"/>
  <c r="S2292" i="26"/>
  <c r="P2292" i="26"/>
  <c r="O2292" i="26"/>
  <c r="T2291" i="26"/>
  <c r="S2291" i="26"/>
  <c r="P2291" i="26"/>
  <c r="O2291" i="26"/>
  <c r="T2290" i="26"/>
  <c r="S2290" i="26"/>
  <c r="P2290" i="26"/>
  <c r="O2290" i="26"/>
  <c r="T2289" i="26"/>
  <c r="S2289" i="26"/>
  <c r="P2289" i="26"/>
  <c r="O2289" i="26"/>
  <c r="T2288" i="26"/>
  <c r="S2288" i="26"/>
  <c r="P2288" i="26"/>
  <c r="O2288" i="26"/>
  <c r="T2287" i="26"/>
  <c r="S2287" i="26"/>
  <c r="P2287" i="26"/>
  <c r="O2287" i="26"/>
  <c r="T2286" i="26"/>
  <c r="S2286" i="26"/>
  <c r="P2286" i="26"/>
  <c r="O2286" i="26"/>
  <c r="T2285" i="26"/>
  <c r="S2285" i="26"/>
  <c r="P2285" i="26"/>
  <c r="O2285" i="26"/>
  <c r="T2284" i="26"/>
  <c r="S2284" i="26"/>
  <c r="P2284" i="26"/>
  <c r="O2284" i="26"/>
  <c r="T2283" i="26"/>
  <c r="S2283" i="26"/>
  <c r="P2283" i="26"/>
  <c r="O2283" i="26"/>
  <c r="T2282" i="26"/>
  <c r="S2282" i="26"/>
  <c r="P2282" i="26"/>
  <c r="O2282" i="26"/>
  <c r="T2281" i="26"/>
  <c r="S2281" i="26"/>
  <c r="P2281" i="26"/>
  <c r="O2281" i="26"/>
  <c r="T2280" i="26"/>
  <c r="S2280" i="26"/>
  <c r="P2280" i="26"/>
  <c r="O2280" i="26"/>
  <c r="T2279" i="26"/>
  <c r="S2279" i="26"/>
  <c r="P2279" i="26"/>
  <c r="O2279" i="26"/>
  <c r="T2278" i="26"/>
  <c r="S2278" i="26"/>
  <c r="P2278" i="26"/>
  <c r="O2278" i="26"/>
  <c r="T2277" i="26"/>
  <c r="S2277" i="26"/>
  <c r="P2277" i="26"/>
  <c r="O2277" i="26"/>
  <c r="T2276" i="26"/>
  <c r="S2276" i="26"/>
  <c r="P2276" i="26"/>
  <c r="O2276" i="26"/>
  <c r="T2275" i="26"/>
  <c r="S2275" i="26"/>
  <c r="P2275" i="26"/>
  <c r="O2275" i="26"/>
  <c r="T2274" i="26"/>
  <c r="S2274" i="26"/>
  <c r="P2274" i="26"/>
  <c r="O2274" i="26"/>
  <c r="T2273" i="26"/>
  <c r="S2273" i="26"/>
  <c r="P2273" i="26"/>
  <c r="O2273" i="26"/>
  <c r="T2272" i="26"/>
  <c r="S2272" i="26"/>
  <c r="P2272" i="26"/>
  <c r="O2272" i="26"/>
  <c r="T2271" i="26"/>
  <c r="S2271" i="26"/>
  <c r="P2271" i="26"/>
  <c r="O2271" i="26"/>
  <c r="T2270" i="26"/>
  <c r="S2270" i="26"/>
  <c r="P2270" i="26"/>
  <c r="O2270" i="26"/>
  <c r="T2269" i="26"/>
  <c r="S2269" i="26"/>
  <c r="P2269" i="26"/>
  <c r="O2269" i="26"/>
  <c r="T2268" i="26"/>
  <c r="S2268" i="26"/>
  <c r="P2268" i="26"/>
  <c r="O2268" i="26"/>
  <c r="T2267" i="26"/>
  <c r="S2267" i="26"/>
  <c r="P2267" i="26"/>
  <c r="O2267" i="26"/>
  <c r="T2266" i="26"/>
  <c r="S2266" i="26"/>
  <c r="P2266" i="26"/>
  <c r="O2266" i="26"/>
  <c r="T2265" i="26"/>
  <c r="S2265" i="26"/>
  <c r="P2265" i="26"/>
  <c r="O2265" i="26"/>
  <c r="T2264" i="26"/>
  <c r="S2264" i="26"/>
  <c r="P2264" i="26"/>
  <c r="O2264" i="26"/>
  <c r="T2263" i="26"/>
  <c r="S2263" i="26"/>
  <c r="P2263" i="26"/>
  <c r="O2263" i="26"/>
  <c r="T2262" i="26"/>
  <c r="S2262" i="26"/>
  <c r="P2262" i="26"/>
  <c r="O2262" i="26"/>
  <c r="T2261" i="26"/>
  <c r="S2261" i="26"/>
  <c r="P2261" i="26"/>
  <c r="O2261" i="26"/>
  <c r="T2260" i="26"/>
  <c r="S2260" i="26"/>
  <c r="P2260" i="26"/>
  <c r="O2260" i="26"/>
  <c r="T2259" i="26"/>
  <c r="S2259" i="26"/>
  <c r="P2259" i="26"/>
  <c r="O2259" i="26"/>
  <c r="T2258" i="26"/>
  <c r="S2258" i="26"/>
  <c r="P2258" i="26"/>
  <c r="O2258" i="26"/>
  <c r="T2257" i="26"/>
  <c r="S2257" i="26"/>
  <c r="P2257" i="26"/>
  <c r="O2257" i="26"/>
  <c r="T2256" i="26"/>
  <c r="S2256" i="26"/>
  <c r="P2256" i="26"/>
  <c r="O2256" i="26"/>
  <c r="T2255" i="26"/>
  <c r="S2255" i="26"/>
  <c r="P2255" i="26"/>
  <c r="O2255" i="26"/>
  <c r="T2254" i="26"/>
  <c r="S2254" i="26"/>
  <c r="P2254" i="26"/>
  <c r="O2254" i="26"/>
  <c r="T2253" i="26"/>
  <c r="S2253" i="26"/>
  <c r="P2253" i="26"/>
  <c r="O2253" i="26"/>
  <c r="T2252" i="26"/>
  <c r="S2252" i="26"/>
  <c r="P2252" i="26"/>
  <c r="O2252" i="26"/>
  <c r="T2251" i="26"/>
  <c r="S2251" i="26"/>
  <c r="P2251" i="26"/>
  <c r="O2251" i="26"/>
  <c r="T2250" i="26"/>
  <c r="S2250" i="26"/>
  <c r="P2250" i="26"/>
  <c r="O2250" i="26"/>
  <c r="T2249" i="26"/>
  <c r="S2249" i="26"/>
  <c r="P2249" i="26"/>
  <c r="O2249" i="26"/>
  <c r="T2248" i="26"/>
  <c r="S2248" i="26"/>
  <c r="P2248" i="26"/>
  <c r="O2248" i="26"/>
  <c r="T2247" i="26"/>
  <c r="S2247" i="26"/>
  <c r="P2247" i="26"/>
  <c r="O2247" i="26"/>
  <c r="T2246" i="26"/>
  <c r="S2246" i="26"/>
  <c r="P2246" i="26"/>
  <c r="O2246" i="26"/>
  <c r="T2245" i="26"/>
  <c r="S2245" i="26"/>
  <c r="P2245" i="26"/>
  <c r="O2245" i="26"/>
  <c r="T2244" i="26"/>
  <c r="S2244" i="26"/>
  <c r="P2244" i="26"/>
  <c r="O2244" i="26"/>
  <c r="T2243" i="26"/>
  <c r="S2243" i="26"/>
  <c r="P2243" i="26"/>
  <c r="O2243" i="26"/>
  <c r="T2242" i="26"/>
  <c r="S2242" i="26"/>
  <c r="P2242" i="26"/>
  <c r="O2242" i="26"/>
  <c r="T2241" i="26"/>
  <c r="S2241" i="26"/>
  <c r="P2241" i="26"/>
  <c r="O2241" i="26"/>
  <c r="T2240" i="26"/>
  <c r="S2240" i="26"/>
  <c r="P2240" i="26"/>
  <c r="O2240" i="26"/>
  <c r="T2239" i="26"/>
  <c r="S2239" i="26"/>
  <c r="P2239" i="26"/>
  <c r="O2239" i="26"/>
  <c r="T2238" i="26"/>
  <c r="S2238" i="26"/>
  <c r="P2238" i="26"/>
  <c r="O2238" i="26"/>
  <c r="T2237" i="26"/>
  <c r="S2237" i="26"/>
  <c r="P2237" i="26"/>
  <c r="O2237" i="26"/>
  <c r="T2236" i="26"/>
  <c r="S2236" i="26"/>
  <c r="P2236" i="26"/>
  <c r="O2236" i="26"/>
  <c r="T2235" i="26"/>
  <c r="S2235" i="26"/>
  <c r="P2235" i="26"/>
  <c r="O2235" i="26"/>
  <c r="T2234" i="26"/>
  <c r="S2234" i="26"/>
  <c r="P2234" i="26"/>
  <c r="O2234" i="26"/>
  <c r="T2233" i="26"/>
  <c r="S2233" i="26"/>
  <c r="P2233" i="26"/>
  <c r="O2233" i="26"/>
  <c r="T2232" i="26"/>
  <c r="S2232" i="26"/>
  <c r="P2232" i="26"/>
  <c r="O2232" i="26"/>
  <c r="T2231" i="26"/>
  <c r="S2231" i="26"/>
  <c r="P2231" i="26"/>
  <c r="O2231" i="26"/>
  <c r="T2230" i="26"/>
  <c r="S2230" i="26"/>
  <c r="P2230" i="26"/>
  <c r="O2230" i="26"/>
  <c r="T2229" i="26"/>
  <c r="S2229" i="26"/>
  <c r="P2229" i="26"/>
  <c r="O2229" i="26"/>
  <c r="T2228" i="26"/>
  <c r="S2228" i="26"/>
  <c r="P2228" i="26"/>
  <c r="O2228" i="26"/>
  <c r="T2227" i="26"/>
  <c r="S2227" i="26"/>
  <c r="P2227" i="26"/>
  <c r="O2227" i="26"/>
  <c r="T2226" i="26"/>
  <c r="S2226" i="26"/>
  <c r="P2226" i="26"/>
  <c r="O2226" i="26"/>
  <c r="T2225" i="26"/>
  <c r="S2225" i="26"/>
  <c r="P2225" i="26"/>
  <c r="O2225" i="26"/>
  <c r="T2224" i="26"/>
  <c r="S2224" i="26"/>
  <c r="P2224" i="26"/>
  <c r="O2224" i="26"/>
  <c r="T2223" i="26"/>
  <c r="S2223" i="26"/>
  <c r="P2223" i="26"/>
  <c r="O2223" i="26"/>
  <c r="T2222" i="26"/>
  <c r="S2222" i="26"/>
  <c r="P2222" i="26"/>
  <c r="O2222" i="26"/>
  <c r="T2221" i="26"/>
  <c r="S2221" i="26"/>
  <c r="P2221" i="26"/>
  <c r="O2221" i="26"/>
  <c r="T2220" i="26"/>
  <c r="S2220" i="26"/>
  <c r="P2220" i="26"/>
  <c r="O2220" i="26"/>
  <c r="T2219" i="26"/>
  <c r="S2219" i="26"/>
  <c r="P2219" i="26"/>
  <c r="O2219" i="26"/>
  <c r="T2218" i="26"/>
  <c r="S2218" i="26"/>
  <c r="P2218" i="26"/>
  <c r="O2218" i="26"/>
  <c r="T2217" i="26"/>
  <c r="S2217" i="26"/>
  <c r="P2217" i="26"/>
  <c r="O2217" i="26"/>
  <c r="T2216" i="26"/>
  <c r="S2216" i="26"/>
  <c r="P2216" i="26"/>
  <c r="O2216" i="26"/>
  <c r="T2215" i="26"/>
  <c r="S2215" i="26"/>
  <c r="P2215" i="26"/>
  <c r="O2215" i="26"/>
  <c r="T2214" i="26"/>
  <c r="S2214" i="26"/>
  <c r="P2214" i="26"/>
  <c r="O2214" i="26"/>
  <c r="T2213" i="26"/>
  <c r="S2213" i="26"/>
  <c r="P2213" i="26"/>
  <c r="O2213" i="26"/>
  <c r="T2212" i="26"/>
  <c r="S2212" i="26"/>
  <c r="P2212" i="26"/>
  <c r="O2212" i="26"/>
  <c r="T2211" i="26"/>
  <c r="S2211" i="26"/>
  <c r="P2211" i="26"/>
  <c r="O2211" i="26"/>
  <c r="T2210" i="26"/>
  <c r="S2210" i="26"/>
  <c r="P2210" i="26"/>
  <c r="O2210" i="26"/>
  <c r="T2209" i="26"/>
  <c r="S2209" i="26"/>
  <c r="P2209" i="26"/>
  <c r="O2209" i="26"/>
  <c r="T2208" i="26"/>
  <c r="S2208" i="26"/>
  <c r="P2208" i="26"/>
  <c r="O2208" i="26"/>
  <c r="T2207" i="26"/>
  <c r="S2207" i="26"/>
  <c r="P2207" i="26"/>
  <c r="O2207" i="26"/>
  <c r="T2206" i="26"/>
  <c r="S2206" i="26"/>
  <c r="P2206" i="26"/>
  <c r="O2206" i="26"/>
  <c r="T2205" i="26"/>
  <c r="S2205" i="26"/>
  <c r="P2205" i="26"/>
  <c r="O2205" i="26"/>
  <c r="T2204" i="26"/>
  <c r="S2204" i="26"/>
  <c r="P2204" i="26"/>
  <c r="O2204" i="26"/>
  <c r="T2203" i="26"/>
  <c r="S2203" i="26"/>
  <c r="P2203" i="26"/>
  <c r="O2203" i="26"/>
  <c r="T2202" i="26"/>
  <c r="S2202" i="26"/>
  <c r="P2202" i="26"/>
  <c r="O2202" i="26"/>
  <c r="T2201" i="26"/>
  <c r="S2201" i="26"/>
  <c r="P2201" i="26"/>
  <c r="O2201" i="26"/>
  <c r="T2200" i="26"/>
  <c r="S2200" i="26"/>
  <c r="P2200" i="26"/>
  <c r="O2200" i="26"/>
  <c r="T2199" i="26"/>
  <c r="S2199" i="26"/>
  <c r="P2199" i="26"/>
  <c r="O2199" i="26"/>
  <c r="T2198" i="26"/>
  <c r="S2198" i="26"/>
  <c r="P2198" i="26"/>
  <c r="O2198" i="26"/>
  <c r="T2197" i="26"/>
  <c r="S2197" i="26"/>
  <c r="P2197" i="26"/>
  <c r="O2197" i="26"/>
  <c r="T2196" i="26"/>
  <c r="S2196" i="26"/>
  <c r="P2196" i="26"/>
  <c r="O2196" i="26"/>
  <c r="T2195" i="26"/>
  <c r="S2195" i="26"/>
  <c r="P2195" i="26"/>
  <c r="O2195" i="26"/>
  <c r="T2194" i="26"/>
  <c r="S2194" i="26"/>
  <c r="P2194" i="26"/>
  <c r="O2194" i="26"/>
  <c r="T2193" i="26"/>
  <c r="S2193" i="26"/>
  <c r="P2193" i="26"/>
  <c r="O2193" i="26"/>
  <c r="T2192" i="26"/>
  <c r="S2192" i="26"/>
  <c r="P2192" i="26"/>
  <c r="O2192" i="26"/>
  <c r="T2191" i="26"/>
  <c r="S2191" i="26"/>
  <c r="P2191" i="26"/>
  <c r="O2191" i="26"/>
  <c r="T2190" i="26"/>
  <c r="S2190" i="26"/>
  <c r="P2190" i="26"/>
  <c r="O2190" i="26"/>
  <c r="T2189" i="26"/>
  <c r="S2189" i="26"/>
  <c r="P2189" i="26"/>
  <c r="O2189" i="26"/>
  <c r="T2188" i="26"/>
  <c r="S2188" i="26"/>
  <c r="P2188" i="26"/>
  <c r="O2188" i="26"/>
  <c r="T2187" i="26"/>
  <c r="S2187" i="26"/>
  <c r="P2187" i="26"/>
  <c r="O2187" i="26"/>
  <c r="T2186" i="26"/>
  <c r="S2186" i="26"/>
  <c r="P2186" i="26"/>
  <c r="O2186" i="26"/>
  <c r="T2185" i="26"/>
  <c r="S2185" i="26"/>
  <c r="P2185" i="26"/>
  <c r="O2185" i="26"/>
  <c r="T2184" i="26"/>
  <c r="S2184" i="26"/>
  <c r="P2184" i="26"/>
  <c r="O2184" i="26"/>
  <c r="T2183" i="26"/>
  <c r="S2183" i="26"/>
  <c r="P2183" i="26"/>
  <c r="O2183" i="26"/>
  <c r="T2182" i="26"/>
  <c r="S2182" i="26"/>
  <c r="P2182" i="26"/>
  <c r="O2182" i="26"/>
  <c r="T2181" i="26"/>
  <c r="S2181" i="26"/>
  <c r="P2181" i="26"/>
  <c r="O2181" i="26"/>
  <c r="T2180" i="26"/>
  <c r="S2180" i="26"/>
  <c r="P2180" i="26"/>
  <c r="O2180" i="26"/>
  <c r="T2179" i="26"/>
  <c r="S2179" i="26"/>
  <c r="P2179" i="26"/>
  <c r="O2179" i="26"/>
  <c r="T2178" i="26"/>
  <c r="S2178" i="26"/>
  <c r="P2178" i="26"/>
  <c r="O2178" i="26"/>
  <c r="T2177" i="26"/>
  <c r="S2177" i="26"/>
  <c r="P2177" i="26"/>
  <c r="O2177" i="26"/>
  <c r="T2176" i="26"/>
  <c r="S2176" i="26"/>
  <c r="P2176" i="26"/>
  <c r="O2176" i="26"/>
  <c r="T2175" i="26"/>
  <c r="S2175" i="26"/>
  <c r="P2175" i="26"/>
  <c r="O2175" i="26"/>
  <c r="T2174" i="26"/>
  <c r="S2174" i="26"/>
  <c r="P2174" i="26"/>
  <c r="O2174" i="26"/>
  <c r="T2173" i="26"/>
  <c r="S2173" i="26"/>
  <c r="P2173" i="26"/>
  <c r="O2173" i="26"/>
  <c r="T2172" i="26"/>
  <c r="S2172" i="26"/>
  <c r="P2172" i="26"/>
  <c r="O2172" i="26"/>
  <c r="T2171" i="26"/>
  <c r="S2171" i="26"/>
  <c r="P2171" i="26"/>
  <c r="O2171" i="26"/>
  <c r="T2170" i="26"/>
  <c r="S2170" i="26"/>
  <c r="P2170" i="26"/>
  <c r="O2170" i="26"/>
  <c r="T2169" i="26"/>
  <c r="S2169" i="26"/>
  <c r="P2169" i="26"/>
  <c r="O2169" i="26"/>
  <c r="T2168" i="26"/>
  <c r="S2168" i="26"/>
  <c r="P2168" i="26"/>
  <c r="O2168" i="26"/>
  <c r="T2167" i="26"/>
  <c r="S2167" i="26"/>
  <c r="P2167" i="26"/>
  <c r="O2167" i="26"/>
  <c r="T2166" i="26"/>
  <c r="S2166" i="26"/>
  <c r="P2166" i="26"/>
  <c r="O2166" i="26"/>
  <c r="T2165" i="26"/>
  <c r="S2165" i="26"/>
  <c r="P2165" i="26"/>
  <c r="O2165" i="26"/>
  <c r="T2164" i="26"/>
  <c r="S2164" i="26"/>
  <c r="P2164" i="26"/>
  <c r="O2164" i="26"/>
  <c r="T2163" i="26"/>
  <c r="S2163" i="26"/>
  <c r="P2163" i="26"/>
  <c r="O2163" i="26"/>
  <c r="T2162" i="26"/>
  <c r="S2162" i="26"/>
  <c r="P2162" i="26"/>
  <c r="O2162" i="26"/>
  <c r="T2161" i="26"/>
  <c r="S2161" i="26"/>
  <c r="P2161" i="26"/>
  <c r="O2161" i="26"/>
  <c r="T2160" i="26"/>
  <c r="S2160" i="26"/>
  <c r="P2160" i="26"/>
  <c r="O2160" i="26"/>
  <c r="T2159" i="26"/>
  <c r="S2159" i="26"/>
  <c r="P2159" i="26"/>
  <c r="O2159" i="26"/>
  <c r="T2158" i="26"/>
  <c r="S2158" i="26"/>
  <c r="P2158" i="26"/>
  <c r="O2158" i="26"/>
  <c r="T2157" i="26"/>
  <c r="S2157" i="26"/>
  <c r="P2157" i="26"/>
  <c r="O2157" i="26"/>
  <c r="T2156" i="26"/>
  <c r="S2156" i="26"/>
  <c r="P2156" i="26"/>
  <c r="O2156" i="26"/>
  <c r="T2155" i="26"/>
  <c r="S2155" i="26"/>
  <c r="P2155" i="26"/>
  <c r="O2155" i="26"/>
  <c r="T2154" i="26"/>
  <c r="S2154" i="26"/>
  <c r="P2154" i="26"/>
  <c r="O2154" i="26"/>
  <c r="T2153" i="26"/>
  <c r="S2153" i="26"/>
  <c r="P2153" i="26"/>
  <c r="O2153" i="26"/>
  <c r="T2152" i="26"/>
  <c r="S2152" i="26"/>
  <c r="P2152" i="26"/>
  <c r="O2152" i="26"/>
  <c r="T2151" i="26"/>
  <c r="S2151" i="26"/>
  <c r="P2151" i="26"/>
  <c r="O2151" i="26"/>
  <c r="T2150" i="26"/>
  <c r="S2150" i="26"/>
  <c r="P2150" i="26"/>
  <c r="O2150" i="26"/>
  <c r="T2149" i="26"/>
  <c r="S2149" i="26"/>
  <c r="P2149" i="26"/>
  <c r="O2149" i="26"/>
  <c r="T2148" i="26"/>
  <c r="S2148" i="26"/>
  <c r="P2148" i="26"/>
  <c r="O2148" i="26"/>
  <c r="T2147" i="26"/>
  <c r="S2147" i="26"/>
  <c r="P2147" i="26"/>
  <c r="O2147" i="26"/>
  <c r="T2146" i="26"/>
  <c r="S2146" i="26"/>
  <c r="P2146" i="26"/>
  <c r="O2146" i="26"/>
  <c r="T2145" i="26"/>
  <c r="S2145" i="26"/>
  <c r="P2145" i="26"/>
  <c r="O2145" i="26"/>
  <c r="T2144" i="26"/>
  <c r="S2144" i="26"/>
  <c r="P2144" i="26"/>
  <c r="O2144" i="26"/>
  <c r="T2143" i="26"/>
  <c r="S2143" i="26"/>
  <c r="P2143" i="26"/>
  <c r="O2143" i="26"/>
  <c r="T2142" i="26"/>
  <c r="S2142" i="26"/>
  <c r="P2142" i="26"/>
  <c r="O2142" i="26"/>
  <c r="T2141" i="26"/>
  <c r="S2141" i="26"/>
  <c r="P2141" i="26"/>
  <c r="O2141" i="26"/>
  <c r="T2140" i="26"/>
  <c r="S2140" i="26"/>
  <c r="P2140" i="26"/>
  <c r="O2140" i="26"/>
  <c r="T2139" i="26"/>
  <c r="S2139" i="26"/>
  <c r="P2139" i="26"/>
  <c r="O2139" i="26"/>
  <c r="T2138" i="26"/>
  <c r="S2138" i="26"/>
  <c r="P2138" i="26"/>
  <c r="O2138" i="26"/>
  <c r="T2137" i="26"/>
  <c r="S2137" i="26"/>
  <c r="P2137" i="26"/>
  <c r="O2137" i="26"/>
  <c r="T2136" i="26"/>
  <c r="S2136" i="26"/>
  <c r="P2136" i="26"/>
  <c r="O2136" i="26"/>
  <c r="T2135" i="26"/>
  <c r="S2135" i="26"/>
  <c r="P2135" i="26"/>
  <c r="O2135" i="26"/>
  <c r="T2134" i="26"/>
  <c r="S2134" i="26"/>
  <c r="P2134" i="26"/>
  <c r="O2134" i="26"/>
  <c r="T2133" i="26"/>
  <c r="S2133" i="26"/>
  <c r="P2133" i="26"/>
  <c r="O2133" i="26"/>
  <c r="T2132" i="26"/>
  <c r="S2132" i="26"/>
  <c r="P2132" i="26"/>
  <c r="O2132" i="26"/>
  <c r="T2131" i="26"/>
  <c r="S2131" i="26"/>
  <c r="P2131" i="26"/>
  <c r="O2131" i="26"/>
  <c r="T2130" i="26"/>
  <c r="S2130" i="26"/>
  <c r="P2130" i="26"/>
  <c r="O2130" i="26"/>
  <c r="T2129" i="26"/>
  <c r="S2129" i="26"/>
  <c r="P2129" i="26"/>
  <c r="O2129" i="26"/>
  <c r="T2128" i="26"/>
  <c r="S2128" i="26"/>
  <c r="P2128" i="26"/>
  <c r="O2128" i="26"/>
  <c r="T2127" i="26"/>
  <c r="S2127" i="26"/>
  <c r="P2127" i="26"/>
  <c r="O2127" i="26"/>
  <c r="T2126" i="26"/>
  <c r="S2126" i="26"/>
  <c r="P2126" i="26"/>
  <c r="O2126" i="26"/>
  <c r="T2125" i="26"/>
  <c r="S2125" i="26"/>
  <c r="P2125" i="26"/>
  <c r="O2125" i="26"/>
  <c r="T2124" i="26"/>
  <c r="S2124" i="26"/>
  <c r="P2124" i="26"/>
  <c r="O2124" i="26"/>
  <c r="T2123" i="26"/>
  <c r="S2123" i="26"/>
  <c r="P2123" i="26"/>
  <c r="O2123" i="26"/>
  <c r="T2122" i="26"/>
  <c r="S2122" i="26"/>
  <c r="P2122" i="26"/>
  <c r="O2122" i="26"/>
  <c r="T2121" i="26"/>
  <c r="S2121" i="26"/>
  <c r="P2121" i="26"/>
  <c r="O2121" i="26"/>
  <c r="T2120" i="26"/>
  <c r="S2120" i="26"/>
  <c r="P2120" i="26"/>
  <c r="O2120" i="26"/>
  <c r="T2119" i="26"/>
  <c r="S2119" i="26"/>
  <c r="P2119" i="26"/>
  <c r="O2119" i="26"/>
  <c r="T2118" i="26"/>
  <c r="S2118" i="26"/>
  <c r="P2118" i="26"/>
  <c r="O2118" i="26"/>
  <c r="T2117" i="26"/>
  <c r="S2117" i="26"/>
  <c r="P2117" i="26"/>
  <c r="O2117" i="26"/>
  <c r="T2116" i="26"/>
  <c r="S2116" i="26"/>
  <c r="P2116" i="26"/>
  <c r="O2116" i="26"/>
  <c r="T2115" i="26"/>
  <c r="S2115" i="26"/>
  <c r="P2115" i="26"/>
  <c r="O2115" i="26"/>
  <c r="T2114" i="26"/>
  <c r="S2114" i="26"/>
  <c r="P2114" i="26"/>
  <c r="O2114" i="26"/>
  <c r="T2113" i="26"/>
  <c r="S2113" i="26"/>
  <c r="P2113" i="26"/>
  <c r="O2113" i="26"/>
  <c r="T2112" i="26"/>
  <c r="S2112" i="26"/>
  <c r="P2112" i="26"/>
  <c r="O2112" i="26"/>
  <c r="T2111" i="26"/>
  <c r="S2111" i="26"/>
  <c r="P2111" i="26"/>
  <c r="O2111" i="26"/>
  <c r="T2110" i="26"/>
  <c r="S2110" i="26"/>
  <c r="P2110" i="26"/>
  <c r="O2110" i="26"/>
  <c r="T2109" i="26"/>
  <c r="S2109" i="26"/>
  <c r="P2109" i="26"/>
  <c r="O2109" i="26"/>
  <c r="T2108" i="26"/>
  <c r="S2108" i="26"/>
  <c r="P2108" i="26"/>
  <c r="O2108" i="26"/>
  <c r="T2107" i="26"/>
  <c r="S2107" i="26"/>
  <c r="P2107" i="26"/>
  <c r="O2107" i="26"/>
  <c r="T2106" i="26"/>
  <c r="S2106" i="26"/>
  <c r="P2106" i="26"/>
  <c r="O2106" i="26"/>
  <c r="T2105" i="26"/>
  <c r="S2105" i="26"/>
  <c r="P2105" i="26"/>
  <c r="O2105" i="26"/>
  <c r="T2104" i="26"/>
  <c r="S2104" i="26"/>
  <c r="P2104" i="26"/>
  <c r="O2104" i="26"/>
  <c r="T2103" i="26"/>
  <c r="S2103" i="26"/>
  <c r="P2103" i="26"/>
  <c r="O2103" i="26"/>
  <c r="T2102" i="26"/>
  <c r="S2102" i="26"/>
  <c r="P2102" i="26"/>
  <c r="O2102" i="26"/>
  <c r="T2101" i="26"/>
  <c r="S2101" i="26"/>
  <c r="P2101" i="26"/>
  <c r="O2101" i="26"/>
  <c r="T2100" i="26"/>
  <c r="S2100" i="26"/>
  <c r="P2100" i="26"/>
  <c r="O2100" i="26"/>
  <c r="T2099" i="26"/>
  <c r="S2099" i="26"/>
  <c r="P2099" i="26"/>
  <c r="O2099" i="26"/>
  <c r="T2098" i="26"/>
  <c r="S2098" i="26"/>
  <c r="P2098" i="26"/>
  <c r="O2098" i="26"/>
  <c r="T2097" i="26"/>
  <c r="S2097" i="26"/>
  <c r="P2097" i="26"/>
  <c r="O2097" i="26"/>
  <c r="T2096" i="26"/>
  <c r="S2096" i="26"/>
  <c r="P2096" i="26"/>
  <c r="O2096" i="26"/>
  <c r="T2095" i="26"/>
  <c r="S2095" i="26"/>
  <c r="P2095" i="26"/>
  <c r="O2095" i="26"/>
  <c r="T2094" i="26"/>
  <c r="S2094" i="26"/>
  <c r="P2094" i="26"/>
  <c r="O2094" i="26"/>
  <c r="T2093" i="26"/>
  <c r="S2093" i="26"/>
  <c r="P2093" i="26"/>
  <c r="O2093" i="26"/>
  <c r="T2092" i="26"/>
  <c r="S2092" i="26"/>
  <c r="P2092" i="26"/>
  <c r="O2092" i="26"/>
  <c r="T2091" i="26"/>
  <c r="S2091" i="26"/>
  <c r="P2091" i="26"/>
  <c r="O2091" i="26"/>
  <c r="T2090" i="26"/>
  <c r="S2090" i="26"/>
  <c r="P2090" i="26"/>
  <c r="O2090" i="26"/>
  <c r="T2089" i="26"/>
  <c r="S2089" i="26"/>
  <c r="P2089" i="26"/>
  <c r="O2089" i="26"/>
  <c r="T2088" i="26"/>
  <c r="S2088" i="26"/>
  <c r="P2088" i="26"/>
  <c r="O2088" i="26"/>
  <c r="T2087" i="26"/>
  <c r="S2087" i="26"/>
  <c r="P2087" i="26"/>
  <c r="O2087" i="26"/>
  <c r="T2086" i="26"/>
  <c r="S2086" i="26"/>
  <c r="P2086" i="26"/>
  <c r="O2086" i="26"/>
  <c r="T2085" i="26"/>
  <c r="S2085" i="26"/>
  <c r="P2085" i="26"/>
  <c r="O2085" i="26"/>
  <c r="T2084" i="26"/>
  <c r="S2084" i="26"/>
  <c r="P2084" i="26"/>
  <c r="O2084" i="26"/>
  <c r="T2083" i="26"/>
  <c r="S2083" i="26"/>
  <c r="P2083" i="26"/>
  <c r="O2083" i="26"/>
  <c r="T2082" i="26"/>
  <c r="S2082" i="26"/>
  <c r="P2082" i="26"/>
  <c r="O2082" i="26"/>
  <c r="T2081" i="26"/>
  <c r="S2081" i="26"/>
  <c r="P2081" i="26"/>
  <c r="O2081" i="26"/>
  <c r="T2080" i="26"/>
  <c r="S2080" i="26"/>
  <c r="P2080" i="26"/>
  <c r="O2080" i="26"/>
  <c r="T2079" i="26"/>
  <c r="S2079" i="26"/>
  <c r="P2079" i="26"/>
  <c r="O2079" i="26"/>
  <c r="T2078" i="26"/>
  <c r="S2078" i="26"/>
  <c r="P2078" i="26"/>
  <c r="O2078" i="26"/>
  <c r="T2077" i="26"/>
  <c r="S2077" i="26"/>
  <c r="P2077" i="26"/>
  <c r="O2077" i="26"/>
  <c r="T2076" i="26"/>
  <c r="S2076" i="26"/>
  <c r="P2076" i="26"/>
  <c r="O2076" i="26"/>
  <c r="T2075" i="26"/>
  <c r="S2075" i="26"/>
  <c r="P2075" i="26"/>
  <c r="O2075" i="26"/>
  <c r="T2074" i="26"/>
  <c r="S2074" i="26"/>
  <c r="P2074" i="26"/>
  <c r="O2074" i="26"/>
  <c r="T2073" i="26"/>
  <c r="S2073" i="26"/>
  <c r="P2073" i="26"/>
  <c r="O2073" i="26"/>
  <c r="T2072" i="26"/>
  <c r="S2072" i="26"/>
  <c r="P2072" i="26"/>
  <c r="O2072" i="26"/>
  <c r="T2071" i="26"/>
  <c r="S2071" i="26"/>
  <c r="P2071" i="26"/>
  <c r="O2071" i="26"/>
  <c r="T2070" i="26"/>
  <c r="S2070" i="26"/>
  <c r="P2070" i="26"/>
  <c r="O2070" i="26"/>
  <c r="T2069" i="26"/>
  <c r="S2069" i="26"/>
  <c r="P2069" i="26"/>
  <c r="O2069" i="26"/>
  <c r="T2068" i="26"/>
  <c r="S2068" i="26"/>
  <c r="P2068" i="26"/>
  <c r="O2068" i="26"/>
  <c r="T2067" i="26"/>
  <c r="S2067" i="26"/>
  <c r="P2067" i="26"/>
  <c r="O2067" i="26"/>
  <c r="T2066" i="26"/>
  <c r="S2066" i="26"/>
  <c r="P2066" i="26"/>
  <c r="O2066" i="26"/>
  <c r="T2065" i="26"/>
  <c r="S2065" i="26"/>
  <c r="P2065" i="26"/>
  <c r="O2065" i="26"/>
  <c r="T2064" i="26"/>
  <c r="S2064" i="26"/>
  <c r="P2064" i="26"/>
  <c r="O2064" i="26"/>
  <c r="T2063" i="26"/>
  <c r="S2063" i="26"/>
  <c r="P2063" i="26"/>
  <c r="O2063" i="26"/>
  <c r="T2062" i="26"/>
  <c r="S2062" i="26"/>
  <c r="P2062" i="26"/>
  <c r="O2062" i="26"/>
  <c r="T2061" i="26"/>
  <c r="S2061" i="26"/>
  <c r="P2061" i="26"/>
  <c r="O2061" i="26"/>
  <c r="T2060" i="26"/>
  <c r="S2060" i="26"/>
  <c r="P2060" i="26"/>
  <c r="O2060" i="26"/>
  <c r="T2059" i="26"/>
  <c r="S2059" i="26"/>
  <c r="P2059" i="26"/>
  <c r="O2059" i="26"/>
  <c r="T2058" i="26"/>
  <c r="S2058" i="26"/>
  <c r="P2058" i="26"/>
  <c r="O2058" i="26"/>
  <c r="T2057" i="26"/>
  <c r="S2057" i="26"/>
  <c r="P2057" i="26"/>
  <c r="O2057" i="26"/>
  <c r="T2056" i="26"/>
  <c r="S2056" i="26"/>
  <c r="P2056" i="26"/>
  <c r="O2056" i="26"/>
  <c r="T2055" i="26"/>
  <c r="S2055" i="26"/>
  <c r="P2055" i="26"/>
  <c r="O2055" i="26"/>
  <c r="T2054" i="26"/>
  <c r="S2054" i="26"/>
  <c r="P2054" i="26"/>
  <c r="O2054" i="26"/>
  <c r="T2053" i="26"/>
  <c r="S2053" i="26"/>
  <c r="P2053" i="26"/>
  <c r="O2053" i="26"/>
  <c r="T2052" i="26"/>
  <c r="S2052" i="26"/>
  <c r="P2052" i="26"/>
  <c r="O2052" i="26"/>
  <c r="T2051" i="26"/>
  <c r="S2051" i="26"/>
  <c r="P2051" i="26"/>
  <c r="O2051" i="26"/>
  <c r="T2050" i="26"/>
  <c r="S2050" i="26"/>
  <c r="P2050" i="26"/>
  <c r="O2050" i="26"/>
  <c r="T2049" i="26"/>
  <c r="S2049" i="26"/>
  <c r="P2049" i="26"/>
  <c r="O2049" i="26"/>
  <c r="T2048" i="26"/>
  <c r="S2048" i="26"/>
  <c r="P2048" i="26"/>
  <c r="O2048" i="26"/>
  <c r="T2047" i="26"/>
  <c r="S2047" i="26"/>
  <c r="P2047" i="26"/>
  <c r="O2047" i="26"/>
  <c r="T2046" i="26"/>
  <c r="S2046" i="26"/>
  <c r="P2046" i="26"/>
  <c r="O2046" i="26"/>
  <c r="T2045" i="26"/>
  <c r="S2045" i="26"/>
  <c r="P2045" i="26"/>
  <c r="O2045" i="26"/>
  <c r="T2044" i="26"/>
  <c r="S2044" i="26"/>
  <c r="P2044" i="26"/>
  <c r="O2044" i="26"/>
  <c r="T2043" i="26"/>
  <c r="S2043" i="26"/>
  <c r="P2043" i="26"/>
  <c r="O2043" i="26"/>
  <c r="T2042" i="26"/>
  <c r="S2042" i="26"/>
  <c r="P2042" i="26"/>
  <c r="O2042" i="26"/>
  <c r="T2041" i="26"/>
  <c r="S2041" i="26"/>
  <c r="P2041" i="26"/>
  <c r="O2041" i="26"/>
  <c r="T2040" i="26"/>
  <c r="S2040" i="26"/>
  <c r="P2040" i="26"/>
  <c r="O2040" i="26"/>
  <c r="T2039" i="26"/>
  <c r="S2039" i="26"/>
  <c r="P2039" i="26"/>
  <c r="O2039" i="26"/>
  <c r="T2038" i="26"/>
  <c r="S2038" i="26"/>
  <c r="P2038" i="26"/>
  <c r="O2038" i="26"/>
  <c r="T2037" i="26"/>
  <c r="S2037" i="26"/>
  <c r="P2037" i="26"/>
  <c r="O2037" i="26"/>
  <c r="T2036" i="26"/>
  <c r="S2036" i="26"/>
  <c r="P2036" i="26"/>
  <c r="O2036" i="26"/>
  <c r="T2035" i="26"/>
  <c r="S2035" i="26"/>
  <c r="P2035" i="26"/>
  <c r="O2035" i="26"/>
  <c r="T2034" i="26"/>
  <c r="S2034" i="26"/>
  <c r="P2034" i="26"/>
  <c r="O2034" i="26"/>
  <c r="T2033" i="26"/>
  <c r="S2033" i="26"/>
  <c r="P2033" i="26"/>
  <c r="O2033" i="26"/>
  <c r="T2032" i="26"/>
  <c r="S2032" i="26"/>
  <c r="P2032" i="26"/>
  <c r="O2032" i="26"/>
  <c r="T2031" i="26"/>
  <c r="S2031" i="26"/>
  <c r="P2031" i="26"/>
  <c r="O2031" i="26"/>
  <c r="T2030" i="26"/>
  <c r="S2030" i="26"/>
  <c r="P2030" i="26"/>
  <c r="O2030" i="26"/>
  <c r="T2029" i="26"/>
  <c r="S2029" i="26"/>
  <c r="P2029" i="26"/>
  <c r="O2029" i="26"/>
  <c r="T2028" i="26"/>
  <c r="S2028" i="26"/>
  <c r="P2028" i="26"/>
  <c r="O2028" i="26"/>
  <c r="T2027" i="26"/>
  <c r="S2027" i="26"/>
  <c r="P2027" i="26"/>
  <c r="O2027" i="26"/>
  <c r="T2026" i="26"/>
  <c r="S2026" i="26"/>
  <c r="P2026" i="26"/>
  <c r="O2026" i="26"/>
  <c r="T2025" i="26"/>
  <c r="S2025" i="26"/>
  <c r="P2025" i="26"/>
  <c r="O2025" i="26"/>
  <c r="T2024" i="26"/>
  <c r="S2024" i="26"/>
  <c r="P2024" i="26"/>
  <c r="O2024" i="26"/>
  <c r="T2023" i="26"/>
  <c r="S2023" i="26"/>
  <c r="P2023" i="26"/>
  <c r="O2023" i="26"/>
  <c r="T2022" i="26"/>
  <c r="S2022" i="26"/>
  <c r="P2022" i="26"/>
  <c r="O2022" i="26"/>
  <c r="T2021" i="26"/>
  <c r="S2021" i="26"/>
  <c r="P2021" i="26"/>
  <c r="O2021" i="26"/>
  <c r="T2020" i="26"/>
  <c r="S2020" i="26"/>
  <c r="P2020" i="26"/>
  <c r="O2020" i="26"/>
  <c r="T2019" i="26"/>
  <c r="S2019" i="26"/>
  <c r="P2019" i="26"/>
  <c r="O2019" i="26"/>
  <c r="T2018" i="26"/>
  <c r="S2018" i="26"/>
  <c r="P2018" i="26"/>
  <c r="O2018" i="26"/>
  <c r="T2017" i="26"/>
  <c r="S2017" i="26"/>
  <c r="P2017" i="26"/>
  <c r="O2017" i="26"/>
  <c r="T2016" i="26"/>
  <c r="S2016" i="26"/>
  <c r="P2016" i="26"/>
  <c r="O2016" i="26"/>
  <c r="T2015" i="26"/>
  <c r="S2015" i="26"/>
  <c r="P2015" i="26"/>
  <c r="O2015" i="26"/>
  <c r="T2014" i="26"/>
  <c r="S2014" i="26"/>
  <c r="P2014" i="26"/>
  <c r="O2014" i="26"/>
  <c r="T2013" i="26"/>
  <c r="S2013" i="26"/>
  <c r="P2013" i="26"/>
  <c r="O2013" i="26"/>
  <c r="T2012" i="26"/>
  <c r="S2012" i="26"/>
  <c r="P2012" i="26"/>
  <c r="O2012" i="26"/>
  <c r="T2011" i="26"/>
  <c r="S2011" i="26"/>
  <c r="P2011" i="26"/>
  <c r="O2011" i="26"/>
  <c r="T2010" i="26"/>
  <c r="S2010" i="26"/>
  <c r="P2010" i="26"/>
  <c r="O2010" i="26"/>
  <c r="T2009" i="26"/>
  <c r="S2009" i="26"/>
  <c r="P2009" i="26"/>
  <c r="O2009" i="26"/>
  <c r="T2008" i="26"/>
  <c r="S2008" i="26"/>
  <c r="P2008" i="26"/>
  <c r="O2008" i="26"/>
  <c r="T2007" i="26"/>
  <c r="S2007" i="26"/>
  <c r="P2007" i="26"/>
  <c r="O2007" i="26"/>
  <c r="T2006" i="26"/>
  <c r="S2006" i="26"/>
  <c r="P2006" i="26"/>
  <c r="O2006" i="26"/>
  <c r="T2005" i="26"/>
  <c r="S2005" i="26"/>
  <c r="P2005" i="26"/>
  <c r="O2005" i="26"/>
  <c r="T2004" i="26"/>
  <c r="S2004" i="26"/>
  <c r="P2004" i="26"/>
  <c r="O2004" i="26"/>
  <c r="T2003" i="26"/>
  <c r="S2003" i="26"/>
  <c r="P2003" i="26"/>
  <c r="O2003" i="26"/>
  <c r="T2002" i="26"/>
  <c r="S2002" i="26"/>
  <c r="P2002" i="26"/>
  <c r="O2002" i="26"/>
  <c r="T2001" i="26"/>
  <c r="S2001" i="26"/>
  <c r="P2001" i="26"/>
  <c r="O2001" i="26"/>
  <c r="T2000" i="26"/>
  <c r="S2000" i="26"/>
  <c r="P2000" i="26"/>
  <c r="O2000" i="26"/>
  <c r="T1999" i="26"/>
  <c r="S1999" i="26"/>
  <c r="P1999" i="26"/>
  <c r="O1999" i="26"/>
  <c r="T1998" i="26"/>
  <c r="S1998" i="26"/>
  <c r="P1998" i="26"/>
  <c r="O1998" i="26"/>
  <c r="T1997" i="26"/>
  <c r="S1997" i="26"/>
  <c r="P1997" i="26"/>
  <c r="O1997" i="26"/>
  <c r="T1996" i="26"/>
  <c r="S1996" i="26"/>
  <c r="P1996" i="26"/>
  <c r="O1996" i="26"/>
  <c r="T1995" i="26"/>
  <c r="S1995" i="26"/>
  <c r="P1995" i="26"/>
  <c r="O1995" i="26"/>
  <c r="T1994" i="26"/>
  <c r="S1994" i="26"/>
  <c r="P1994" i="26"/>
  <c r="O1994" i="26"/>
  <c r="T1993" i="26"/>
  <c r="S1993" i="26"/>
  <c r="P1993" i="26"/>
  <c r="O1993" i="26"/>
  <c r="T1992" i="26"/>
  <c r="S1992" i="26"/>
  <c r="P1992" i="26"/>
  <c r="O1992" i="26"/>
  <c r="T1991" i="26"/>
  <c r="S1991" i="26"/>
  <c r="P1991" i="26"/>
  <c r="O1991" i="26"/>
  <c r="T1990" i="26"/>
  <c r="S1990" i="26"/>
  <c r="P1990" i="26"/>
  <c r="O1990" i="26"/>
  <c r="T1989" i="26"/>
  <c r="S1989" i="26"/>
  <c r="P1989" i="26"/>
  <c r="O1989" i="26"/>
  <c r="T1988" i="26"/>
  <c r="S1988" i="26"/>
  <c r="P1988" i="26"/>
  <c r="O1988" i="26"/>
  <c r="T1987" i="26"/>
  <c r="S1987" i="26"/>
  <c r="P1987" i="26"/>
  <c r="O1987" i="26"/>
  <c r="T1986" i="26"/>
  <c r="S1986" i="26"/>
  <c r="P1986" i="26"/>
  <c r="O1986" i="26"/>
  <c r="T1985" i="26"/>
  <c r="S1985" i="26"/>
  <c r="P1985" i="26"/>
  <c r="O1985" i="26"/>
  <c r="T1984" i="26"/>
  <c r="S1984" i="26"/>
  <c r="P1984" i="26"/>
  <c r="O1984" i="26"/>
  <c r="T1983" i="26"/>
  <c r="S1983" i="26"/>
  <c r="P1983" i="26"/>
  <c r="O1983" i="26"/>
  <c r="T1982" i="26"/>
  <c r="S1982" i="26"/>
  <c r="P1982" i="26"/>
  <c r="O1982" i="26"/>
  <c r="T1981" i="26"/>
  <c r="S1981" i="26"/>
  <c r="P1981" i="26"/>
  <c r="O1981" i="26"/>
  <c r="T1980" i="26"/>
  <c r="S1980" i="26"/>
  <c r="P1980" i="26"/>
  <c r="O1980" i="26"/>
  <c r="T1979" i="26"/>
  <c r="S1979" i="26"/>
  <c r="P1979" i="26"/>
  <c r="O1979" i="26"/>
  <c r="T1978" i="26"/>
  <c r="S1978" i="26"/>
  <c r="P1978" i="26"/>
  <c r="O1978" i="26"/>
  <c r="T1977" i="26"/>
  <c r="S1977" i="26"/>
  <c r="P1977" i="26"/>
  <c r="O1977" i="26"/>
  <c r="T1976" i="26"/>
  <c r="S1976" i="26"/>
  <c r="P1976" i="26"/>
  <c r="O1976" i="26"/>
  <c r="T1975" i="26"/>
  <c r="S1975" i="26"/>
  <c r="P1975" i="26"/>
  <c r="O1975" i="26"/>
  <c r="T1974" i="26"/>
  <c r="S1974" i="26"/>
  <c r="P1974" i="26"/>
  <c r="O1974" i="26"/>
  <c r="T1973" i="26"/>
  <c r="S1973" i="26"/>
  <c r="P1973" i="26"/>
  <c r="O1973" i="26"/>
  <c r="T1972" i="26"/>
  <c r="S1972" i="26"/>
  <c r="P1972" i="26"/>
  <c r="O1972" i="26"/>
  <c r="T1971" i="26"/>
  <c r="S1971" i="26"/>
  <c r="P1971" i="26"/>
  <c r="O1971" i="26"/>
  <c r="T1970" i="26"/>
  <c r="S1970" i="26"/>
  <c r="P1970" i="26"/>
  <c r="O1970" i="26"/>
  <c r="T1969" i="26"/>
  <c r="S1969" i="26"/>
  <c r="P1969" i="26"/>
  <c r="O1969" i="26"/>
  <c r="T1968" i="26"/>
  <c r="S1968" i="26"/>
  <c r="P1968" i="26"/>
  <c r="O1968" i="26"/>
  <c r="T1967" i="26"/>
  <c r="S1967" i="26"/>
  <c r="P1967" i="26"/>
  <c r="O1967" i="26"/>
  <c r="T1966" i="26"/>
  <c r="S1966" i="26"/>
  <c r="P1966" i="26"/>
  <c r="O1966" i="26"/>
  <c r="T1965" i="26"/>
  <c r="S1965" i="26"/>
  <c r="P1965" i="26"/>
  <c r="O1965" i="26"/>
  <c r="T1964" i="26"/>
  <c r="S1964" i="26"/>
  <c r="P1964" i="26"/>
  <c r="O1964" i="26"/>
  <c r="T1963" i="26"/>
  <c r="S1963" i="26"/>
  <c r="P1963" i="26"/>
  <c r="O1963" i="26"/>
  <c r="T1962" i="26"/>
  <c r="S1962" i="26"/>
  <c r="P1962" i="26"/>
  <c r="O1962" i="26"/>
  <c r="T1961" i="26"/>
  <c r="S1961" i="26"/>
  <c r="P1961" i="26"/>
  <c r="O1961" i="26"/>
  <c r="T1960" i="26"/>
  <c r="S1960" i="26"/>
  <c r="P1960" i="26"/>
  <c r="O1960" i="26"/>
  <c r="T1959" i="26"/>
  <c r="S1959" i="26"/>
  <c r="P1959" i="26"/>
  <c r="O1959" i="26"/>
  <c r="T1958" i="26"/>
  <c r="S1958" i="26"/>
  <c r="P1958" i="26"/>
  <c r="O1958" i="26"/>
  <c r="T1957" i="26"/>
  <c r="S1957" i="26"/>
  <c r="P1957" i="26"/>
  <c r="O1957" i="26"/>
  <c r="T1956" i="26"/>
  <c r="S1956" i="26"/>
  <c r="P1956" i="26"/>
  <c r="O1956" i="26"/>
  <c r="T1955" i="26"/>
  <c r="S1955" i="26"/>
  <c r="P1955" i="26"/>
  <c r="O1955" i="26"/>
  <c r="T1954" i="26"/>
  <c r="S1954" i="26"/>
  <c r="P1954" i="26"/>
  <c r="O1954" i="26"/>
  <c r="T1953" i="26"/>
  <c r="S1953" i="26"/>
  <c r="P1953" i="26"/>
  <c r="O1953" i="26"/>
  <c r="T1952" i="26"/>
  <c r="S1952" i="26"/>
  <c r="P1952" i="26"/>
  <c r="O1952" i="26"/>
  <c r="T1951" i="26"/>
  <c r="S1951" i="26"/>
  <c r="P1951" i="26"/>
  <c r="O1951" i="26"/>
  <c r="T1950" i="26"/>
  <c r="S1950" i="26"/>
  <c r="P1950" i="26"/>
  <c r="O1950" i="26"/>
  <c r="T1949" i="26"/>
  <c r="S1949" i="26"/>
  <c r="P1949" i="26"/>
  <c r="O1949" i="26"/>
  <c r="T1948" i="26"/>
  <c r="S1948" i="26"/>
  <c r="P1948" i="26"/>
  <c r="O1948" i="26"/>
  <c r="T1947" i="26"/>
  <c r="S1947" i="26"/>
  <c r="P1947" i="26"/>
  <c r="O1947" i="26"/>
  <c r="T1946" i="26"/>
  <c r="S1946" i="26"/>
  <c r="P1946" i="26"/>
  <c r="O1946" i="26"/>
  <c r="T1945" i="26"/>
  <c r="S1945" i="26"/>
  <c r="P1945" i="26"/>
  <c r="O1945" i="26"/>
  <c r="T1944" i="26"/>
  <c r="S1944" i="26"/>
  <c r="P1944" i="26"/>
  <c r="O1944" i="26"/>
  <c r="T1943" i="26"/>
  <c r="S1943" i="26"/>
  <c r="P1943" i="26"/>
  <c r="O1943" i="26"/>
  <c r="T1942" i="26"/>
  <c r="S1942" i="26"/>
  <c r="P1942" i="26"/>
  <c r="O1942" i="26"/>
  <c r="T1941" i="26"/>
  <c r="S1941" i="26"/>
  <c r="P1941" i="26"/>
  <c r="O1941" i="26"/>
  <c r="T1940" i="26"/>
  <c r="S1940" i="26"/>
  <c r="P1940" i="26"/>
  <c r="O1940" i="26"/>
  <c r="T1939" i="26"/>
  <c r="S1939" i="26"/>
  <c r="P1939" i="26"/>
  <c r="O1939" i="26"/>
  <c r="T1938" i="26"/>
  <c r="S1938" i="26"/>
  <c r="P1938" i="26"/>
  <c r="O1938" i="26"/>
  <c r="T1937" i="26"/>
  <c r="S1937" i="26"/>
  <c r="P1937" i="26"/>
  <c r="O1937" i="26"/>
  <c r="T1936" i="26"/>
  <c r="S1936" i="26"/>
  <c r="P1936" i="26"/>
  <c r="O1936" i="26"/>
  <c r="T1935" i="26"/>
  <c r="S1935" i="26"/>
  <c r="P1935" i="26"/>
  <c r="O1935" i="26"/>
  <c r="T1934" i="26"/>
  <c r="S1934" i="26"/>
  <c r="P1934" i="26"/>
  <c r="O1934" i="26"/>
  <c r="T1933" i="26"/>
  <c r="S1933" i="26"/>
  <c r="P1933" i="26"/>
  <c r="O1933" i="26"/>
  <c r="T1932" i="26"/>
  <c r="S1932" i="26"/>
  <c r="P1932" i="26"/>
  <c r="O1932" i="26"/>
  <c r="T1931" i="26"/>
  <c r="S1931" i="26"/>
  <c r="P1931" i="26"/>
  <c r="O1931" i="26"/>
  <c r="T1930" i="26"/>
  <c r="S1930" i="26"/>
  <c r="P1930" i="26"/>
  <c r="O1930" i="26"/>
  <c r="T1929" i="26"/>
  <c r="S1929" i="26"/>
  <c r="P1929" i="26"/>
  <c r="O1929" i="26"/>
  <c r="T1928" i="26"/>
  <c r="S1928" i="26"/>
  <c r="P1928" i="26"/>
  <c r="O1928" i="26"/>
  <c r="T1927" i="26"/>
  <c r="S1927" i="26"/>
  <c r="P1927" i="26"/>
  <c r="O1927" i="26"/>
  <c r="T1926" i="26"/>
  <c r="S1926" i="26"/>
  <c r="P1926" i="26"/>
  <c r="O1926" i="26"/>
  <c r="T1925" i="26"/>
  <c r="S1925" i="26"/>
  <c r="P1925" i="26"/>
  <c r="O1925" i="26"/>
  <c r="T1924" i="26"/>
  <c r="S1924" i="26"/>
  <c r="P1924" i="26"/>
  <c r="O1924" i="26"/>
  <c r="T1923" i="26"/>
  <c r="S1923" i="26"/>
  <c r="P1923" i="26"/>
  <c r="O1923" i="26"/>
  <c r="T1922" i="26"/>
  <c r="S1922" i="26"/>
  <c r="P1922" i="26"/>
  <c r="O1922" i="26"/>
  <c r="T1921" i="26"/>
  <c r="S1921" i="26"/>
  <c r="P1921" i="26"/>
  <c r="O1921" i="26"/>
  <c r="T1920" i="26"/>
  <c r="S1920" i="26"/>
  <c r="P1920" i="26"/>
  <c r="O1920" i="26"/>
  <c r="T1919" i="26"/>
  <c r="S1919" i="26"/>
  <c r="P1919" i="26"/>
  <c r="O1919" i="26"/>
  <c r="T1918" i="26"/>
  <c r="S1918" i="26"/>
  <c r="P1918" i="26"/>
  <c r="O1918" i="26"/>
  <c r="T1917" i="26"/>
  <c r="S1917" i="26"/>
  <c r="P1917" i="26"/>
  <c r="O1917" i="26"/>
  <c r="T1916" i="26"/>
  <c r="S1916" i="26"/>
  <c r="P1916" i="26"/>
  <c r="O1916" i="26"/>
  <c r="T1915" i="26"/>
  <c r="S1915" i="26"/>
  <c r="P1915" i="26"/>
  <c r="O1915" i="26"/>
  <c r="T1914" i="26"/>
  <c r="S1914" i="26"/>
  <c r="P1914" i="26"/>
  <c r="O1914" i="26"/>
  <c r="T1913" i="26"/>
  <c r="S1913" i="26"/>
  <c r="P1913" i="26"/>
  <c r="O1913" i="26"/>
  <c r="T1912" i="26"/>
  <c r="S1912" i="26"/>
  <c r="P1912" i="26"/>
  <c r="O1912" i="26"/>
  <c r="T1911" i="26"/>
  <c r="S1911" i="26"/>
  <c r="P1911" i="26"/>
  <c r="O1911" i="26"/>
  <c r="T1910" i="26"/>
  <c r="S1910" i="26"/>
  <c r="P1910" i="26"/>
  <c r="O1910" i="26"/>
  <c r="T1909" i="26"/>
  <c r="S1909" i="26"/>
  <c r="P1909" i="26"/>
  <c r="O1909" i="26"/>
  <c r="T1908" i="26"/>
  <c r="S1908" i="26"/>
  <c r="P1908" i="26"/>
  <c r="O1908" i="26"/>
  <c r="T1907" i="26"/>
  <c r="S1907" i="26"/>
  <c r="P1907" i="26"/>
  <c r="O1907" i="26"/>
  <c r="T1906" i="26"/>
  <c r="S1906" i="26"/>
  <c r="P1906" i="26"/>
  <c r="O1906" i="26"/>
  <c r="T1905" i="26"/>
  <c r="S1905" i="26"/>
  <c r="P1905" i="26"/>
  <c r="O1905" i="26"/>
  <c r="T1904" i="26"/>
  <c r="S1904" i="26"/>
  <c r="P1904" i="26"/>
  <c r="O1904" i="26"/>
  <c r="T1903" i="26"/>
  <c r="S1903" i="26"/>
  <c r="P1903" i="26"/>
  <c r="O1903" i="26"/>
  <c r="T1902" i="26"/>
  <c r="S1902" i="26"/>
  <c r="P1902" i="26"/>
  <c r="O1902" i="26"/>
  <c r="T1901" i="26"/>
  <c r="S1901" i="26"/>
  <c r="P1901" i="26"/>
  <c r="O1901" i="26"/>
  <c r="T1900" i="26"/>
  <c r="S1900" i="26"/>
  <c r="P1900" i="26"/>
  <c r="O1900" i="26"/>
  <c r="T1899" i="26"/>
  <c r="S1899" i="26"/>
  <c r="P1899" i="26"/>
  <c r="O1899" i="26"/>
  <c r="T1898" i="26"/>
  <c r="S1898" i="26"/>
  <c r="P1898" i="26"/>
  <c r="O1898" i="26"/>
  <c r="T1897" i="26"/>
  <c r="S1897" i="26"/>
  <c r="P1897" i="26"/>
  <c r="O1897" i="26"/>
  <c r="T1896" i="26"/>
  <c r="S1896" i="26"/>
  <c r="P1896" i="26"/>
  <c r="O1896" i="26"/>
  <c r="T1895" i="26"/>
  <c r="S1895" i="26"/>
  <c r="P1895" i="26"/>
  <c r="O1895" i="26"/>
  <c r="T1894" i="26"/>
  <c r="S1894" i="26"/>
  <c r="P1894" i="26"/>
  <c r="O1894" i="26"/>
  <c r="T1893" i="26"/>
  <c r="S1893" i="26"/>
  <c r="P1893" i="26"/>
  <c r="O1893" i="26"/>
  <c r="T1892" i="26"/>
  <c r="S1892" i="26"/>
  <c r="P1892" i="26"/>
  <c r="O1892" i="26"/>
  <c r="T1891" i="26"/>
  <c r="S1891" i="26"/>
  <c r="P1891" i="26"/>
  <c r="O1891" i="26"/>
  <c r="T1890" i="26"/>
  <c r="S1890" i="26"/>
  <c r="P1890" i="26"/>
  <c r="O1890" i="26"/>
  <c r="T1889" i="26"/>
  <c r="S1889" i="26"/>
  <c r="P1889" i="26"/>
  <c r="O1889" i="26"/>
  <c r="T1888" i="26"/>
  <c r="S1888" i="26"/>
  <c r="P1888" i="26"/>
  <c r="O1888" i="26"/>
  <c r="T1887" i="26"/>
  <c r="S1887" i="26"/>
  <c r="P1887" i="26"/>
  <c r="O1887" i="26"/>
  <c r="T1886" i="26"/>
  <c r="S1886" i="26"/>
  <c r="P1886" i="26"/>
  <c r="O1886" i="26"/>
  <c r="T1885" i="26"/>
  <c r="S1885" i="26"/>
  <c r="P1885" i="26"/>
  <c r="O1885" i="26"/>
  <c r="T1884" i="26"/>
  <c r="S1884" i="26"/>
  <c r="P1884" i="26"/>
  <c r="O1884" i="26"/>
  <c r="T1883" i="26"/>
  <c r="S1883" i="26"/>
  <c r="P1883" i="26"/>
  <c r="O1883" i="26"/>
  <c r="T1882" i="26"/>
  <c r="S1882" i="26"/>
  <c r="P1882" i="26"/>
  <c r="O1882" i="26"/>
  <c r="T1881" i="26"/>
  <c r="S1881" i="26"/>
  <c r="P1881" i="26"/>
  <c r="O1881" i="26"/>
  <c r="T1880" i="26"/>
  <c r="S1880" i="26"/>
  <c r="P1880" i="26"/>
  <c r="O1880" i="26"/>
  <c r="T1879" i="26"/>
  <c r="S1879" i="26"/>
  <c r="P1879" i="26"/>
  <c r="O1879" i="26"/>
  <c r="T1878" i="26"/>
  <c r="S1878" i="26"/>
  <c r="P1878" i="26"/>
  <c r="O1878" i="26"/>
  <c r="T1877" i="26"/>
  <c r="S1877" i="26"/>
  <c r="P1877" i="26"/>
  <c r="O1877" i="26"/>
  <c r="T1876" i="26"/>
  <c r="S1876" i="26"/>
  <c r="P1876" i="26"/>
  <c r="O1876" i="26"/>
  <c r="T1875" i="26"/>
  <c r="S1875" i="26"/>
  <c r="P1875" i="26"/>
  <c r="O1875" i="26"/>
  <c r="T1874" i="26"/>
  <c r="S1874" i="26"/>
  <c r="P1874" i="26"/>
  <c r="O1874" i="26"/>
  <c r="T1873" i="26"/>
  <c r="S1873" i="26"/>
  <c r="P1873" i="26"/>
  <c r="O1873" i="26"/>
  <c r="T1872" i="26"/>
  <c r="S1872" i="26"/>
  <c r="P1872" i="26"/>
  <c r="O1872" i="26"/>
  <c r="T1871" i="26"/>
  <c r="S1871" i="26"/>
  <c r="P1871" i="26"/>
  <c r="O1871" i="26"/>
  <c r="T1870" i="26"/>
  <c r="S1870" i="26"/>
  <c r="P1870" i="26"/>
  <c r="O1870" i="26"/>
  <c r="T1869" i="26"/>
  <c r="S1869" i="26"/>
  <c r="P1869" i="26"/>
  <c r="O1869" i="26"/>
  <c r="T1868" i="26"/>
  <c r="S1868" i="26"/>
  <c r="P1868" i="26"/>
  <c r="O1868" i="26"/>
  <c r="T1867" i="26"/>
  <c r="S1867" i="26"/>
  <c r="P1867" i="26"/>
  <c r="O1867" i="26"/>
  <c r="T1866" i="26"/>
  <c r="S1866" i="26"/>
  <c r="P1866" i="26"/>
  <c r="O1866" i="26"/>
  <c r="T1865" i="26"/>
  <c r="S1865" i="26"/>
  <c r="P1865" i="26"/>
  <c r="O1865" i="26"/>
  <c r="T1864" i="26"/>
  <c r="S1864" i="26"/>
  <c r="P1864" i="26"/>
  <c r="O1864" i="26"/>
  <c r="T1863" i="26"/>
  <c r="S1863" i="26"/>
  <c r="P1863" i="26"/>
  <c r="O1863" i="26"/>
  <c r="T1862" i="26"/>
  <c r="S1862" i="26"/>
  <c r="P1862" i="26"/>
  <c r="O1862" i="26"/>
  <c r="T1861" i="26"/>
  <c r="S1861" i="26"/>
  <c r="P1861" i="26"/>
  <c r="O1861" i="26"/>
  <c r="T1860" i="26"/>
  <c r="S1860" i="26"/>
  <c r="P1860" i="26"/>
  <c r="O1860" i="26"/>
  <c r="T1859" i="26"/>
  <c r="S1859" i="26"/>
  <c r="P1859" i="26"/>
  <c r="O1859" i="26"/>
  <c r="T1858" i="26"/>
  <c r="S1858" i="26"/>
  <c r="P1858" i="26"/>
  <c r="O1858" i="26"/>
  <c r="T1857" i="26"/>
  <c r="S1857" i="26"/>
  <c r="P1857" i="26"/>
  <c r="O1857" i="26"/>
  <c r="T1856" i="26"/>
  <c r="S1856" i="26"/>
  <c r="P1856" i="26"/>
  <c r="O1856" i="26"/>
  <c r="T1855" i="26"/>
  <c r="S1855" i="26"/>
  <c r="P1855" i="26"/>
  <c r="O1855" i="26"/>
  <c r="T1854" i="26"/>
  <c r="S1854" i="26"/>
  <c r="P1854" i="26"/>
  <c r="O1854" i="26"/>
  <c r="T1853" i="26"/>
  <c r="S1853" i="26"/>
  <c r="P1853" i="26"/>
  <c r="O1853" i="26"/>
  <c r="T1852" i="26"/>
  <c r="S1852" i="26"/>
  <c r="P1852" i="26"/>
  <c r="O1852" i="26"/>
  <c r="T1851" i="26"/>
  <c r="S1851" i="26"/>
  <c r="P1851" i="26"/>
  <c r="O1851" i="26"/>
  <c r="T1850" i="26"/>
  <c r="S1850" i="26"/>
  <c r="P1850" i="26"/>
  <c r="O1850" i="26"/>
  <c r="T1849" i="26"/>
  <c r="S1849" i="26"/>
  <c r="P1849" i="26"/>
  <c r="O1849" i="26"/>
  <c r="T1848" i="26"/>
  <c r="S1848" i="26"/>
  <c r="P1848" i="26"/>
  <c r="O1848" i="26"/>
  <c r="T1847" i="26"/>
  <c r="S1847" i="26"/>
  <c r="P1847" i="26"/>
  <c r="O1847" i="26"/>
  <c r="T1846" i="26"/>
  <c r="S1846" i="26"/>
  <c r="P1846" i="26"/>
  <c r="O1846" i="26"/>
  <c r="T1845" i="26"/>
  <c r="S1845" i="26"/>
  <c r="P1845" i="26"/>
  <c r="O1845" i="26"/>
  <c r="T1844" i="26"/>
  <c r="S1844" i="26"/>
  <c r="P1844" i="26"/>
  <c r="O1844" i="26"/>
  <c r="T1843" i="26"/>
  <c r="S1843" i="26"/>
  <c r="P1843" i="26"/>
  <c r="O1843" i="26"/>
  <c r="T1842" i="26"/>
  <c r="S1842" i="26"/>
  <c r="P1842" i="26"/>
  <c r="O1842" i="26"/>
  <c r="T1841" i="26"/>
  <c r="S1841" i="26"/>
  <c r="P1841" i="26"/>
  <c r="O1841" i="26"/>
  <c r="T1840" i="26"/>
  <c r="S1840" i="26"/>
  <c r="P1840" i="26"/>
  <c r="O1840" i="26"/>
  <c r="T1839" i="26"/>
  <c r="S1839" i="26"/>
  <c r="P1839" i="26"/>
  <c r="O1839" i="26"/>
  <c r="T1838" i="26"/>
  <c r="S1838" i="26"/>
  <c r="P1838" i="26"/>
  <c r="O1838" i="26"/>
  <c r="T1837" i="26"/>
  <c r="S1837" i="26"/>
  <c r="P1837" i="26"/>
  <c r="O1837" i="26"/>
  <c r="T1836" i="26"/>
  <c r="S1836" i="26"/>
  <c r="P1836" i="26"/>
  <c r="O1836" i="26"/>
  <c r="T1835" i="26"/>
  <c r="S1835" i="26"/>
  <c r="P1835" i="26"/>
  <c r="O1835" i="26"/>
  <c r="T1834" i="26"/>
  <c r="S1834" i="26"/>
  <c r="P1834" i="26"/>
  <c r="O1834" i="26"/>
  <c r="T1833" i="26"/>
  <c r="S1833" i="26"/>
  <c r="P1833" i="26"/>
  <c r="O1833" i="26"/>
  <c r="T1832" i="26"/>
  <c r="S1832" i="26"/>
  <c r="P1832" i="26"/>
  <c r="O1832" i="26"/>
  <c r="T1831" i="26"/>
  <c r="S1831" i="26"/>
  <c r="P1831" i="26"/>
  <c r="O1831" i="26"/>
  <c r="T1830" i="26"/>
  <c r="S1830" i="26"/>
  <c r="P1830" i="26"/>
  <c r="O1830" i="26"/>
  <c r="T1829" i="26"/>
  <c r="S1829" i="26"/>
  <c r="P1829" i="26"/>
  <c r="O1829" i="26"/>
  <c r="T1828" i="26"/>
  <c r="S1828" i="26"/>
  <c r="P1828" i="26"/>
  <c r="O1828" i="26"/>
  <c r="T1827" i="26"/>
  <c r="S1827" i="26"/>
  <c r="P1827" i="26"/>
  <c r="O1827" i="26"/>
  <c r="T1826" i="26"/>
  <c r="S1826" i="26"/>
  <c r="P1826" i="26"/>
  <c r="O1826" i="26"/>
  <c r="T1825" i="26"/>
  <c r="S1825" i="26"/>
  <c r="P1825" i="26"/>
  <c r="O1825" i="26"/>
  <c r="T1824" i="26"/>
  <c r="S1824" i="26"/>
  <c r="P1824" i="26"/>
  <c r="O1824" i="26"/>
  <c r="T1823" i="26"/>
  <c r="S1823" i="26"/>
  <c r="P1823" i="26"/>
  <c r="O1823" i="26"/>
  <c r="T1822" i="26"/>
  <c r="S1822" i="26"/>
  <c r="P1822" i="26"/>
  <c r="O1822" i="26"/>
  <c r="T1821" i="26"/>
  <c r="S1821" i="26"/>
  <c r="P1821" i="26"/>
  <c r="O1821" i="26"/>
  <c r="T1820" i="26"/>
  <c r="S1820" i="26"/>
  <c r="P1820" i="26"/>
  <c r="O1820" i="26"/>
  <c r="T1819" i="26"/>
  <c r="S1819" i="26"/>
  <c r="P1819" i="26"/>
  <c r="O1819" i="26"/>
  <c r="T1818" i="26"/>
  <c r="S1818" i="26"/>
  <c r="P1818" i="26"/>
  <c r="O1818" i="26"/>
  <c r="T1817" i="26"/>
  <c r="S1817" i="26"/>
  <c r="P1817" i="26"/>
  <c r="O1817" i="26"/>
  <c r="T1816" i="26"/>
  <c r="S1816" i="26"/>
  <c r="P1816" i="26"/>
  <c r="O1816" i="26"/>
  <c r="T1815" i="26"/>
  <c r="S1815" i="26"/>
  <c r="P1815" i="26"/>
  <c r="O1815" i="26"/>
  <c r="T1814" i="26"/>
  <c r="S1814" i="26"/>
  <c r="P1814" i="26"/>
  <c r="O1814" i="26"/>
  <c r="T1813" i="26"/>
  <c r="S1813" i="26"/>
  <c r="P1813" i="26"/>
  <c r="O1813" i="26"/>
  <c r="T1812" i="26"/>
  <c r="S1812" i="26"/>
  <c r="P1812" i="26"/>
  <c r="O1812" i="26"/>
  <c r="T1811" i="26"/>
  <c r="S1811" i="26"/>
  <c r="P1811" i="26"/>
  <c r="O1811" i="26"/>
  <c r="T1810" i="26"/>
  <c r="S1810" i="26"/>
  <c r="P1810" i="26"/>
  <c r="O1810" i="26"/>
  <c r="T1809" i="26"/>
  <c r="S1809" i="26"/>
  <c r="P1809" i="26"/>
  <c r="O1809" i="26"/>
  <c r="T1808" i="26"/>
  <c r="S1808" i="26"/>
  <c r="P1808" i="26"/>
  <c r="O1808" i="26"/>
  <c r="T1807" i="26"/>
  <c r="S1807" i="26"/>
  <c r="P1807" i="26"/>
  <c r="O1807" i="26"/>
  <c r="T1806" i="26"/>
  <c r="S1806" i="26"/>
  <c r="P1806" i="26"/>
  <c r="O1806" i="26"/>
  <c r="T1805" i="26"/>
  <c r="S1805" i="26"/>
  <c r="P1805" i="26"/>
  <c r="O1805" i="26"/>
  <c r="T1804" i="26"/>
  <c r="S1804" i="26"/>
  <c r="P1804" i="26"/>
  <c r="O1804" i="26"/>
  <c r="T1803" i="26"/>
  <c r="S1803" i="26"/>
  <c r="P1803" i="26"/>
  <c r="O1803" i="26"/>
  <c r="T1802" i="26"/>
  <c r="S1802" i="26"/>
  <c r="P1802" i="26"/>
  <c r="O1802" i="26"/>
  <c r="T1801" i="26"/>
  <c r="S1801" i="26"/>
  <c r="P1801" i="26"/>
  <c r="O1801" i="26"/>
  <c r="T1800" i="26"/>
  <c r="S1800" i="26"/>
  <c r="P1800" i="26"/>
  <c r="O1800" i="26"/>
  <c r="T1799" i="26"/>
  <c r="S1799" i="26"/>
  <c r="P1799" i="26"/>
  <c r="O1799" i="26"/>
  <c r="T1798" i="26"/>
  <c r="S1798" i="26"/>
  <c r="P1798" i="26"/>
  <c r="O1798" i="26"/>
  <c r="T1797" i="26"/>
  <c r="S1797" i="26"/>
  <c r="P1797" i="26"/>
  <c r="O1797" i="26"/>
  <c r="T1796" i="26"/>
  <c r="S1796" i="26"/>
  <c r="P1796" i="26"/>
  <c r="O1796" i="26"/>
  <c r="T1795" i="26"/>
  <c r="S1795" i="26"/>
  <c r="P1795" i="26"/>
  <c r="O1795" i="26"/>
  <c r="T1794" i="26"/>
  <c r="S1794" i="26"/>
  <c r="P1794" i="26"/>
  <c r="O1794" i="26"/>
  <c r="T1793" i="26"/>
  <c r="S1793" i="26"/>
  <c r="P1793" i="26"/>
  <c r="O1793" i="26"/>
  <c r="T1792" i="26"/>
  <c r="S1792" i="26"/>
  <c r="P1792" i="26"/>
  <c r="O1792" i="26"/>
  <c r="T1791" i="26"/>
  <c r="S1791" i="26"/>
  <c r="P1791" i="26"/>
  <c r="O1791" i="26"/>
  <c r="T1790" i="26"/>
  <c r="S1790" i="26"/>
  <c r="P1790" i="26"/>
  <c r="O1790" i="26"/>
  <c r="T1789" i="26"/>
  <c r="S1789" i="26"/>
  <c r="P1789" i="26"/>
  <c r="O1789" i="26"/>
  <c r="T1788" i="26"/>
  <c r="S1788" i="26"/>
  <c r="P1788" i="26"/>
  <c r="O1788" i="26"/>
  <c r="T1787" i="26"/>
  <c r="S1787" i="26"/>
  <c r="P1787" i="26"/>
  <c r="O1787" i="26"/>
  <c r="T1786" i="26"/>
  <c r="S1786" i="26"/>
  <c r="P1786" i="26"/>
  <c r="O1786" i="26"/>
  <c r="T1785" i="26"/>
  <c r="S1785" i="26"/>
  <c r="P1785" i="26"/>
  <c r="O1785" i="26"/>
  <c r="T1784" i="26"/>
  <c r="S1784" i="26"/>
  <c r="P1784" i="26"/>
  <c r="O1784" i="26"/>
  <c r="T1783" i="26"/>
  <c r="S1783" i="26"/>
  <c r="P1783" i="26"/>
  <c r="O1783" i="26"/>
  <c r="T1782" i="26"/>
  <c r="S1782" i="26"/>
  <c r="P1782" i="26"/>
  <c r="O1782" i="26"/>
  <c r="T1781" i="26"/>
  <c r="S1781" i="26"/>
  <c r="P1781" i="26"/>
  <c r="O1781" i="26"/>
  <c r="T1780" i="26"/>
  <c r="S1780" i="26"/>
  <c r="P1780" i="26"/>
  <c r="O1780" i="26"/>
  <c r="T1779" i="26"/>
  <c r="S1779" i="26"/>
  <c r="P1779" i="26"/>
  <c r="O1779" i="26"/>
  <c r="T1778" i="26"/>
  <c r="S1778" i="26"/>
  <c r="P1778" i="26"/>
  <c r="O1778" i="26"/>
  <c r="T1777" i="26"/>
  <c r="S1777" i="26"/>
  <c r="P1777" i="26"/>
  <c r="O1777" i="26"/>
  <c r="T1776" i="26"/>
  <c r="S1776" i="26"/>
  <c r="P1776" i="26"/>
  <c r="O1776" i="26"/>
  <c r="T1775" i="26"/>
  <c r="S1775" i="26"/>
  <c r="P1775" i="26"/>
  <c r="O1775" i="26"/>
  <c r="T1774" i="26"/>
  <c r="S1774" i="26"/>
  <c r="P1774" i="26"/>
  <c r="O1774" i="26"/>
  <c r="T1773" i="26"/>
  <c r="S1773" i="26"/>
  <c r="P1773" i="26"/>
  <c r="O1773" i="26"/>
  <c r="T1772" i="26"/>
  <c r="S1772" i="26"/>
  <c r="P1772" i="26"/>
  <c r="O1772" i="26"/>
  <c r="T1771" i="26"/>
  <c r="S1771" i="26"/>
  <c r="P1771" i="26"/>
  <c r="O1771" i="26"/>
  <c r="T1770" i="26"/>
  <c r="S1770" i="26"/>
  <c r="P1770" i="26"/>
  <c r="O1770" i="26"/>
  <c r="T1769" i="26"/>
  <c r="S1769" i="26"/>
  <c r="P1769" i="26"/>
  <c r="O1769" i="26"/>
  <c r="T1768" i="26"/>
  <c r="S1768" i="26"/>
  <c r="P1768" i="26"/>
  <c r="O1768" i="26"/>
  <c r="T1767" i="26"/>
  <c r="S1767" i="26"/>
  <c r="P1767" i="26"/>
  <c r="O1767" i="26"/>
  <c r="T1766" i="26"/>
  <c r="S1766" i="26"/>
  <c r="P1766" i="26"/>
  <c r="O1766" i="26"/>
  <c r="T1765" i="26"/>
  <c r="S1765" i="26"/>
  <c r="P1765" i="26"/>
  <c r="O1765" i="26"/>
  <c r="T1764" i="26"/>
  <c r="S1764" i="26"/>
  <c r="P1764" i="26"/>
  <c r="O1764" i="26"/>
  <c r="T1763" i="26"/>
  <c r="S1763" i="26"/>
  <c r="P1763" i="26"/>
  <c r="O1763" i="26"/>
  <c r="T1762" i="26"/>
  <c r="S1762" i="26"/>
  <c r="P1762" i="26"/>
  <c r="O1762" i="26"/>
  <c r="T1761" i="26"/>
  <c r="S1761" i="26"/>
  <c r="P1761" i="26"/>
  <c r="O1761" i="26"/>
  <c r="T1760" i="26"/>
  <c r="S1760" i="26"/>
  <c r="P1760" i="26"/>
  <c r="O1760" i="26"/>
  <c r="T1759" i="26"/>
  <c r="S1759" i="26"/>
  <c r="P1759" i="26"/>
  <c r="O1759" i="26"/>
  <c r="T1758" i="26"/>
  <c r="S1758" i="26"/>
  <c r="P1758" i="26"/>
  <c r="O1758" i="26"/>
  <c r="T1757" i="26"/>
  <c r="S1757" i="26"/>
  <c r="P1757" i="26"/>
  <c r="O1757" i="26"/>
  <c r="T1756" i="26"/>
  <c r="S1756" i="26"/>
  <c r="P1756" i="26"/>
  <c r="O1756" i="26"/>
  <c r="T1755" i="26"/>
  <c r="S1755" i="26"/>
  <c r="P1755" i="26"/>
  <c r="O1755" i="26"/>
  <c r="T1754" i="26"/>
  <c r="S1754" i="26"/>
  <c r="P1754" i="26"/>
  <c r="O1754" i="26"/>
  <c r="T1753" i="26"/>
  <c r="S1753" i="26"/>
  <c r="P1753" i="26"/>
  <c r="O1753" i="26"/>
  <c r="T1752" i="26"/>
  <c r="S1752" i="26"/>
  <c r="P1752" i="26"/>
  <c r="O1752" i="26"/>
  <c r="T1751" i="26"/>
  <c r="S1751" i="26"/>
  <c r="P1751" i="26"/>
  <c r="O1751" i="26"/>
  <c r="T1750" i="26"/>
  <c r="S1750" i="26"/>
  <c r="P1750" i="26"/>
  <c r="O1750" i="26"/>
  <c r="T1749" i="26"/>
  <c r="S1749" i="26"/>
  <c r="P1749" i="26"/>
  <c r="O1749" i="26"/>
  <c r="T1748" i="26"/>
  <c r="S1748" i="26"/>
  <c r="P1748" i="26"/>
  <c r="O1748" i="26"/>
  <c r="T1747" i="26"/>
  <c r="S1747" i="26"/>
  <c r="P1747" i="26"/>
  <c r="O1747" i="26"/>
  <c r="T1746" i="26"/>
  <c r="S1746" i="26"/>
  <c r="P1746" i="26"/>
  <c r="O1746" i="26"/>
  <c r="T1745" i="26"/>
  <c r="S1745" i="26"/>
  <c r="P1745" i="26"/>
  <c r="O1745" i="26"/>
  <c r="T1744" i="26"/>
  <c r="S1744" i="26"/>
  <c r="P1744" i="26"/>
  <c r="O1744" i="26"/>
  <c r="T1743" i="26"/>
  <c r="S1743" i="26"/>
  <c r="P1743" i="26"/>
  <c r="O1743" i="26"/>
  <c r="T1742" i="26"/>
  <c r="S1742" i="26"/>
  <c r="P1742" i="26"/>
  <c r="O1742" i="26"/>
  <c r="T1741" i="26"/>
  <c r="S1741" i="26"/>
  <c r="P1741" i="26"/>
  <c r="O1741" i="26"/>
  <c r="T1740" i="26"/>
  <c r="S1740" i="26"/>
  <c r="P1740" i="26"/>
  <c r="O1740" i="26"/>
  <c r="T1739" i="26"/>
  <c r="S1739" i="26"/>
  <c r="P1739" i="26"/>
  <c r="O1739" i="26"/>
  <c r="T1738" i="26"/>
  <c r="S1738" i="26"/>
  <c r="P1738" i="26"/>
  <c r="O1738" i="26"/>
  <c r="T1737" i="26"/>
  <c r="S1737" i="26"/>
  <c r="P1737" i="26"/>
  <c r="O1737" i="26"/>
  <c r="T1736" i="26"/>
  <c r="S1736" i="26"/>
  <c r="P1736" i="26"/>
  <c r="O1736" i="26"/>
  <c r="T1735" i="26"/>
  <c r="S1735" i="26"/>
  <c r="P1735" i="26"/>
  <c r="O1735" i="26"/>
  <c r="T1734" i="26"/>
  <c r="S1734" i="26"/>
  <c r="P1734" i="26"/>
  <c r="O1734" i="26"/>
  <c r="T1733" i="26"/>
  <c r="S1733" i="26"/>
  <c r="P1733" i="26"/>
  <c r="O1733" i="26"/>
  <c r="T1732" i="26"/>
  <c r="S1732" i="26"/>
  <c r="P1732" i="26"/>
  <c r="O1732" i="26"/>
  <c r="T1731" i="26"/>
  <c r="S1731" i="26"/>
  <c r="P1731" i="26"/>
  <c r="O1731" i="26"/>
  <c r="T1730" i="26"/>
  <c r="S1730" i="26"/>
  <c r="P1730" i="26"/>
  <c r="O1730" i="26"/>
  <c r="T1729" i="26"/>
  <c r="S1729" i="26"/>
  <c r="P1729" i="26"/>
  <c r="O1729" i="26"/>
  <c r="T1728" i="26"/>
  <c r="S1728" i="26"/>
  <c r="P1728" i="26"/>
  <c r="O1728" i="26"/>
  <c r="T1727" i="26"/>
  <c r="S1727" i="26"/>
  <c r="P1727" i="26"/>
  <c r="O1727" i="26"/>
  <c r="T1726" i="26"/>
  <c r="S1726" i="26"/>
  <c r="P1726" i="26"/>
  <c r="O1726" i="26"/>
  <c r="T1725" i="26"/>
  <c r="S1725" i="26"/>
  <c r="P1725" i="26"/>
  <c r="O1725" i="26"/>
  <c r="T1724" i="26"/>
  <c r="S1724" i="26"/>
  <c r="P1724" i="26"/>
  <c r="O1724" i="26"/>
  <c r="T1723" i="26"/>
  <c r="S1723" i="26"/>
  <c r="P1723" i="26"/>
  <c r="O1723" i="26"/>
  <c r="T1722" i="26"/>
  <c r="S1722" i="26"/>
  <c r="P1722" i="26"/>
  <c r="O1722" i="26"/>
  <c r="T1721" i="26"/>
  <c r="S1721" i="26"/>
  <c r="P1721" i="26"/>
  <c r="O1721" i="26"/>
  <c r="T1720" i="26"/>
  <c r="S1720" i="26"/>
  <c r="P1720" i="26"/>
  <c r="O1720" i="26"/>
  <c r="T1719" i="26"/>
  <c r="S1719" i="26"/>
  <c r="P1719" i="26"/>
  <c r="O1719" i="26"/>
  <c r="T1718" i="26"/>
  <c r="S1718" i="26"/>
  <c r="P1718" i="26"/>
  <c r="O1718" i="26"/>
  <c r="T1717" i="26"/>
  <c r="S1717" i="26"/>
  <c r="P1717" i="26"/>
  <c r="O1717" i="26"/>
  <c r="T1716" i="26"/>
  <c r="S1716" i="26"/>
  <c r="P1716" i="26"/>
  <c r="O1716" i="26"/>
  <c r="T1715" i="26"/>
  <c r="S1715" i="26"/>
  <c r="P1715" i="26"/>
  <c r="O1715" i="26"/>
  <c r="T1714" i="26"/>
  <c r="S1714" i="26"/>
  <c r="P1714" i="26"/>
  <c r="O1714" i="26"/>
  <c r="T1713" i="26"/>
  <c r="S1713" i="26"/>
  <c r="P1713" i="26"/>
  <c r="O1713" i="26"/>
  <c r="T1712" i="26"/>
  <c r="S1712" i="26"/>
  <c r="P1712" i="26"/>
  <c r="O1712" i="26"/>
  <c r="T1711" i="26"/>
  <c r="S1711" i="26"/>
  <c r="P1711" i="26"/>
  <c r="O1711" i="26"/>
  <c r="T1710" i="26"/>
  <c r="S1710" i="26"/>
  <c r="P1710" i="26"/>
  <c r="O1710" i="26"/>
  <c r="T1709" i="26"/>
  <c r="S1709" i="26"/>
  <c r="P1709" i="26"/>
  <c r="O1709" i="26"/>
  <c r="T1708" i="26"/>
  <c r="S1708" i="26"/>
  <c r="P1708" i="26"/>
  <c r="O1708" i="26"/>
  <c r="T1707" i="26"/>
  <c r="S1707" i="26"/>
  <c r="P1707" i="26"/>
  <c r="O1707" i="26"/>
  <c r="T1706" i="26"/>
  <c r="S1706" i="26"/>
  <c r="P1706" i="26"/>
  <c r="O1706" i="26"/>
  <c r="T1705" i="26"/>
  <c r="S1705" i="26"/>
  <c r="P1705" i="26"/>
  <c r="O1705" i="26"/>
  <c r="T1704" i="26"/>
  <c r="S1704" i="26"/>
  <c r="P1704" i="26"/>
  <c r="O1704" i="26"/>
  <c r="T1703" i="26"/>
  <c r="S1703" i="26"/>
  <c r="P1703" i="26"/>
  <c r="O1703" i="26"/>
  <c r="T1702" i="26"/>
  <c r="S1702" i="26"/>
  <c r="P1702" i="26"/>
  <c r="O1702" i="26"/>
  <c r="T1701" i="26"/>
  <c r="S1701" i="26"/>
  <c r="P1701" i="26"/>
  <c r="O1701" i="26"/>
  <c r="T1700" i="26"/>
  <c r="S1700" i="26"/>
  <c r="P1700" i="26"/>
  <c r="O1700" i="26"/>
  <c r="T1699" i="26"/>
  <c r="S1699" i="26"/>
  <c r="P1699" i="26"/>
  <c r="O1699" i="26"/>
  <c r="T1698" i="26"/>
  <c r="S1698" i="26"/>
  <c r="P1698" i="26"/>
  <c r="O1698" i="26"/>
  <c r="T1697" i="26"/>
  <c r="S1697" i="26"/>
  <c r="P1697" i="26"/>
  <c r="O1697" i="26"/>
  <c r="T1696" i="26"/>
  <c r="S1696" i="26"/>
  <c r="P1696" i="26"/>
  <c r="O1696" i="26"/>
  <c r="T1695" i="26"/>
  <c r="S1695" i="26"/>
  <c r="P1695" i="26"/>
  <c r="O1695" i="26"/>
  <c r="T1694" i="26"/>
  <c r="S1694" i="26"/>
  <c r="P1694" i="26"/>
  <c r="O1694" i="26"/>
  <c r="T1693" i="26"/>
  <c r="S1693" i="26"/>
  <c r="P1693" i="26"/>
  <c r="O1693" i="26"/>
  <c r="T1692" i="26"/>
  <c r="S1692" i="26"/>
  <c r="P1692" i="26"/>
  <c r="O1692" i="26"/>
  <c r="T1691" i="26"/>
  <c r="S1691" i="26"/>
  <c r="P1691" i="26"/>
  <c r="O1691" i="26"/>
  <c r="T1690" i="26"/>
  <c r="S1690" i="26"/>
  <c r="P1690" i="26"/>
  <c r="O1690" i="26"/>
  <c r="T1689" i="26"/>
  <c r="S1689" i="26"/>
  <c r="P1689" i="26"/>
  <c r="O1689" i="26"/>
  <c r="T1688" i="26"/>
  <c r="S1688" i="26"/>
  <c r="P1688" i="26"/>
  <c r="O1688" i="26"/>
  <c r="T1687" i="26"/>
  <c r="S1687" i="26"/>
  <c r="P1687" i="26"/>
  <c r="O1687" i="26"/>
  <c r="T1686" i="26"/>
  <c r="S1686" i="26"/>
  <c r="P1686" i="26"/>
  <c r="O1686" i="26"/>
  <c r="T1685" i="26"/>
  <c r="S1685" i="26"/>
  <c r="P1685" i="26"/>
  <c r="O1685" i="26"/>
  <c r="T1684" i="26"/>
  <c r="S1684" i="26"/>
  <c r="P1684" i="26"/>
  <c r="O1684" i="26"/>
  <c r="T1683" i="26"/>
  <c r="S1683" i="26"/>
  <c r="P1683" i="26"/>
  <c r="O1683" i="26"/>
  <c r="T1682" i="26"/>
  <c r="S1682" i="26"/>
  <c r="P1682" i="26"/>
  <c r="O1682" i="26"/>
  <c r="T1681" i="26"/>
  <c r="S1681" i="26"/>
  <c r="P1681" i="26"/>
  <c r="O1681" i="26"/>
  <c r="T1680" i="26"/>
  <c r="S1680" i="26"/>
  <c r="P1680" i="26"/>
  <c r="O1680" i="26"/>
  <c r="T1679" i="26"/>
  <c r="S1679" i="26"/>
  <c r="P1679" i="26"/>
  <c r="O1679" i="26"/>
  <c r="T1678" i="26"/>
  <c r="S1678" i="26"/>
  <c r="P1678" i="26"/>
  <c r="O1678" i="26"/>
  <c r="T1677" i="26"/>
  <c r="S1677" i="26"/>
  <c r="P1677" i="26"/>
  <c r="O1677" i="26"/>
  <c r="T1676" i="26"/>
  <c r="S1676" i="26"/>
  <c r="P1676" i="26"/>
  <c r="O1676" i="26"/>
  <c r="T1675" i="26"/>
  <c r="S1675" i="26"/>
  <c r="P1675" i="26"/>
  <c r="O1675" i="26"/>
  <c r="T1674" i="26"/>
  <c r="S1674" i="26"/>
  <c r="P1674" i="26"/>
  <c r="O1674" i="26"/>
  <c r="T1673" i="26"/>
  <c r="S1673" i="26"/>
  <c r="P1673" i="26"/>
  <c r="O1673" i="26"/>
  <c r="T1672" i="26"/>
  <c r="S1672" i="26"/>
  <c r="P1672" i="26"/>
  <c r="O1672" i="26"/>
  <c r="T1671" i="26"/>
  <c r="S1671" i="26"/>
  <c r="P1671" i="26"/>
  <c r="O1671" i="26"/>
  <c r="T1670" i="26"/>
  <c r="S1670" i="26"/>
  <c r="P1670" i="26"/>
  <c r="O1670" i="26"/>
  <c r="T1669" i="26"/>
  <c r="S1669" i="26"/>
  <c r="P1669" i="26"/>
  <c r="O1669" i="26"/>
  <c r="T1668" i="26"/>
  <c r="S1668" i="26"/>
  <c r="P1668" i="26"/>
  <c r="O1668" i="26"/>
  <c r="T1667" i="26"/>
  <c r="S1667" i="26"/>
  <c r="P1667" i="26"/>
  <c r="O1667" i="26"/>
  <c r="T1666" i="26"/>
  <c r="S1666" i="26"/>
  <c r="P1666" i="26"/>
  <c r="O1666" i="26"/>
  <c r="T1665" i="26"/>
  <c r="S1665" i="26"/>
  <c r="P1665" i="26"/>
  <c r="O1665" i="26"/>
  <c r="T1664" i="26"/>
  <c r="S1664" i="26"/>
  <c r="P1664" i="26"/>
  <c r="O1664" i="26"/>
  <c r="T1663" i="26"/>
  <c r="S1663" i="26"/>
  <c r="P1663" i="26"/>
  <c r="O1663" i="26"/>
  <c r="T1662" i="26"/>
  <c r="S1662" i="26"/>
  <c r="P1662" i="26"/>
  <c r="O1662" i="26"/>
  <c r="T1661" i="26"/>
  <c r="S1661" i="26"/>
  <c r="P1661" i="26"/>
  <c r="O1661" i="26"/>
  <c r="T1660" i="26"/>
  <c r="S1660" i="26"/>
  <c r="P1660" i="26"/>
  <c r="O1660" i="26"/>
  <c r="T1659" i="26"/>
  <c r="S1659" i="26"/>
  <c r="P1659" i="26"/>
  <c r="O1659" i="26"/>
  <c r="T1658" i="26"/>
  <c r="S1658" i="26"/>
  <c r="P1658" i="26"/>
  <c r="O1658" i="26"/>
  <c r="T1657" i="26"/>
  <c r="S1657" i="26"/>
  <c r="P1657" i="26"/>
  <c r="O1657" i="26"/>
  <c r="T1656" i="26"/>
  <c r="S1656" i="26"/>
  <c r="P1656" i="26"/>
  <c r="O1656" i="26"/>
  <c r="T1655" i="26"/>
  <c r="S1655" i="26"/>
  <c r="P1655" i="26"/>
  <c r="O1655" i="26"/>
  <c r="T1654" i="26"/>
  <c r="S1654" i="26"/>
  <c r="P1654" i="26"/>
  <c r="O1654" i="26"/>
  <c r="T1653" i="26"/>
  <c r="S1653" i="26"/>
  <c r="P1653" i="26"/>
  <c r="O1653" i="26"/>
  <c r="T1652" i="26"/>
  <c r="S1652" i="26"/>
  <c r="P1652" i="26"/>
  <c r="O1652" i="26"/>
  <c r="T1651" i="26"/>
  <c r="S1651" i="26"/>
  <c r="P1651" i="26"/>
  <c r="O1651" i="26"/>
  <c r="T1650" i="26"/>
  <c r="S1650" i="26"/>
  <c r="P1650" i="26"/>
  <c r="O1650" i="26"/>
  <c r="T1649" i="26"/>
  <c r="S1649" i="26"/>
  <c r="P1649" i="26"/>
  <c r="O1649" i="26"/>
  <c r="T1648" i="26"/>
  <c r="S1648" i="26"/>
  <c r="P1648" i="26"/>
  <c r="O1648" i="26"/>
  <c r="T1647" i="26"/>
  <c r="S1647" i="26"/>
  <c r="P1647" i="26"/>
  <c r="O1647" i="26"/>
  <c r="T1646" i="26"/>
  <c r="S1646" i="26"/>
  <c r="P1646" i="26"/>
  <c r="O1646" i="26"/>
  <c r="T1645" i="26"/>
  <c r="S1645" i="26"/>
  <c r="P1645" i="26"/>
  <c r="O1645" i="26"/>
  <c r="T1644" i="26"/>
  <c r="S1644" i="26"/>
  <c r="P1644" i="26"/>
  <c r="O1644" i="26"/>
  <c r="T1643" i="26"/>
  <c r="S1643" i="26"/>
  <c r="P1643" i="26"/>
  <c r="O1643" i="26"/>
  <c r="T1642" i="26"/>
  <c r="S1642" i="26"/>
  <c r="P1642" i="26"/>
  <c r="O1642" i="26"/>
  <c r="T1641" i="26"/>
  <c r="S1641" i="26"/>
  <c r="P1641" i="26"/>
  <c r="O1641" i="26"/>
  <c r="T1640" i="26"/>
  <c r="S1640" i="26"/>
  <c r="P1640" i="26"/>
  <c r="O1640" i="26"/>
  <c r="T1639" i="26"/>
  <c r="S1639" i="26"/>
  <c r="P1639" i="26"/>
  <c r="O1639" i="26"/>
  <c r="T1638" i="26"/>
  <c r="S1638" i="26"/>
  <c r="P1638" i="26"/>
  <c r="O1638" i="26"/>
  <c r="T1637" i="26"/>
  <c r="S1637" i="26"/>
  <c r="P1637" i="26"/>
  <c r="O1637" i="26"/>
  <c r="T1636" i="26"/>
  <c r="S1636" i="26"/>
  <c r="P1636" i="26"/>
  <c r="O1636" i="26"/>
  <c r="T1635" i="26"/>
  <c r="S1635" i="26"/>
  <c r="P1635" i="26"/>
  <c r="O1635" i="26"/>
  <c r="T1634" i="26"/>
  <c r="S1634" i="26"/>
  <c r="P1634" i="26"/>
  <c r="O1634" i="26"/>
  <c r="T1633" i="26"/>
  <c r="S1633" i="26"/>
  <c r="P1633" i="26"/>
  <c r="O1633" i="26"/>
  <c r="T1632" i="26"/>
  <c r="S1632" i="26"/>
  <c r="P1632" i="26"/>
  <c r="O1632" i="26"/>
  <c r="T1631" i="26"/>
  <c r="S1631" i="26"/>
  <c r="P1631" i="26"/>
  <c r="O1631" i="26"/>
  <c r="T1630" i="26"/>
  <c r="S1630" i="26"/>
  <c r="P1630" i="26"/>
  <c r="O1630" i="26"/>
  <c r="T1629" i="26"/>
  <c r="S1629" i="26"/>
  <c r="P1629" i="26"/>
  <c r="O1629" i="26"/>
  <c r="T1628" i="26"/>
  <c r="S1628" i="26"/>
  <c r="P1628" i="26"/>
  <c r="O1628" i="26"/>
  <c r="T1627" i="26"/>
  <c r="S1627" i="26"/>
  <c r="P1627" i="26"/>
  <c r="O1627" i="26"/>
  <c r="T1626" i="26"/>
  <c r="S1626" i="26"/>
  <c r="P1626" i="26"/>
  <c r="O1626" i="26"/>
  <c r="T1625" i="26"/>
  <c r="S1625" i="26"/>
  <c r="P1625" i="26"/>
  <c r="O1625" i="26"/>
  <c r="T1624" i="26"/>
  <c r="S1624" i="26"/>
  <c r="P1624" i="26"/>
  <c r="O1624" i="26"/>
  <c r="T1623" i="26"/>
  <c r="S1623" i="26"/>
  <c r="P1623" i="26"/>
  <c r="O1623" i="26"/>
  <c r="T1622" i="26"/>
  <c r="S1622" i="26"/>
  <c r="P1622" i="26"/>
  <c r="O1622" i="26"/>
  <c r="T1621" i="26"/>
  <c r="S1621" i="26"/>
  <c r="P1621" i="26"/>
  <c r="O1621" i="26"/>
  <c r="T1620" i="26"/>
  <c r="S1620" i="26"/>
  <c r="P1620" i="26"/>
  <c r="O1620" i="26"/>
  <c r="T1619" i="26"/>
  <c r="S1619" i="26"/>
  <c r="P1619" i="26"/>
  <c r="O1619" i="26"/>
  <c r="T1618" i="26"/>
  <c r="S1618" i="26"/>
  <c r="P1618" i="26"/>
  <c r="O1618" i="26"/>
  <c r="T1617" i="26"/>
  <c r="S1617" i="26"/>
  <c r="P1617" i="26"/>
  <c r="O1617" i="26"/>
  <c r="T1616" i="26"/>
  <c r="S1616" i="26"/>
  <c r="P1616" i="26"/>
  <c r="O1616" i="26"/>
  <c r="T1615" i="26"/>
  <c r="S1615" i="26"/>
  <c r="P1615" i="26"/>
  <c r="O1615" i="26"/>
  <c r="T1614" i="26"/>
  <c r="S1614" i="26"/>
  <c r="P1614" i="26"/>
  <c r="O1614" i="26"/>
  <c r="T1613" i="26"/>
  <c r="S1613" i="26"/>
  <c r="P1613" i="26"/>
  <c r="O1613" i="26"/>
  <c r="T1612" i="26"/>
  <c r="S1612" i="26"/>
  <c r="P1612" i="26"/>
  <c r="O1612" i="26"/>
  <c r="T1611" i="26"/>
  <c r="S1611" i="26"/>
  <c r="P1611" i="26"/>
  <c r="O1611" i="26"/>
  <c r="T1610" i="26"/>
  <c r="S1610" i="26"/>
  <c r="P1610" i="26"/>
  <c r="O1610" i="26"/>
  <c r="T1609" i="26"/>
  <c r="S1609" i="26"/>
  <c r="P1609" i="26"/>
  <c r="O1609" i="26"/>
  <c r="T1608" i="26"/>
  <c r="S1608" i="26"/>
  <c r="P1608" i="26"/>
  <c r="O1608" i="26"/>
  <c r="T1607" i="26"/>
  <c r="S1607" i="26"/>
  <c r="P1607" i="26"/>
  <c r="O1607" i="26"/>
  <c r="T1606" i="26"/>
  <c r="S1606" i="26"/>
  <c r="P1606" i="26"/>
  <c r="O1606" i="26"/>
  <c r="T1605" i="26"/>
  <c r="S1605" i="26"/>
  <c r="P1605" i="26"/>
  <c r="O1605" i="26"/>
  <c r="T1604" i="26"/>
  <c r="S1604" i="26"/>
  <c r="P1604" i="26"/>
  <c r="O1604" i="26"/>
  <c r="T1603" i="26"/>
  <c r="S1603" i="26"/>
  <c r="P1603" i="26"/>
  <c r="O1603" i="26"/>
  <c r="T1602" i="26"/>
  <c r="S1602" i="26"/>
  <c r="P1602" i="26"/>
  <c r="O1602" i="26"/>
  <c r="T1601" i="26"/>
  <c r="S1601" i="26"/>
  <c r="P1601" i="26"/>
  <c r="O1601" i="26"/>
  <c r="T1600" i="26"/>
  <c r="S1600" i="26"/>
  <c r="P1600" i="26"/>
  <c r="O1600" i="26"/>
  <c r="T1599" i="26"/>
  <c r="S1599" i="26"/>
  <c r="P1599" i="26"/>
  <c r="O1599" i="26"/>
  <c r="T1598" i="26"/>
  <c r="S1598" i="26"/>
  <c r="P1598" i="26"/>
  <c r="O1598" i="26"/>
  <c r="T1597" i="26"/>
  <c r="S1597" i="26"/>
  <c r="P1597" i="26"/>
  <c r="O1597" i="26"/>
  <c r="T1596" i="26"/>
  <c r="S1596" i="26"/>
  <c r="P1596" i="26"/>
  <c r="O1596" i="26"/>
  <c r="T1595" i="26"/>
  <c r="S1595" i="26"/>
  <c r="P1595" i="26"/>
  <c r="O1595" i="26"/>
  <c r="T1594" i="26"/>
  <c r="S1594" i="26"/>
  <c r="P1594" i="26"/>
  <c r="O1594" i="26"/>
  <c r="T1593" i="26"/>
  <c r="S1593" i="26"/>
  <c r="P1593" i="26"/>
  <c r="O1593" i="26"/>
  <c r="T1592" i="26"/>
  <c r="S1592" i="26"/>
  <c r="P1592" i="26"/>
  <c r="O1592" i="26"/>
  <c r="T1591" i="26"/>
  <c r="S1591" i="26"/>
  <c r="P1591" i="26"/>
  <c r="O1591" i="26"/>
  <c r="T1590" i="26"/>
  <c r="S1590" i="26"/>
  <c r="P1590" i="26"/>
  <c r="O1590" i="26"/>
  <c r="T1589" i="26"/>
  <c r="S1589" i="26"/>
  <c r="P1589" i="26"/>
  <c r="O1589" i="26"/>
  <c r="T1588" i="26"/>
  <c r="S1588" i="26"/>
  <c r="P1588" i="26"/>
  <c r="O1588" i="26"/>
  <c r="T1587" i="26"/>
  <c r="S1587" i="26"/>
  <c r="P1587" i="26"/>
  <c r="O1587" i="26"/>
  <c r="T1586" i="26"/>
  <c r="S1586" i="26"/>
  <c r="P1586" i="26"/>
  <c r="O1586" i="26"/>
  <c r="T1585" i="26"/>
  <c r="S1585" i="26"/>
  <c r="P1585" i="26"/>
  <c r="O1585" i="26"/>
  <c r="T1584" i="26"/>
  <c r="S1584" i="26"/>
  <c r="P1584" i="26"/>
  <c r="O1584" i="26"/>
  <c r="T1583" i="26"/>
  <c r="S1583" i="26"/>
  <c r="P1583" i="26"/>
  <c r="O1583" i="26"/>
  <c r="T1582" i="26"/>
  <c r="S1582" i="26"/>
  <c r="P1582" i="26"/>
  <c r="O1582" i="26"/>
  <c r="T1581" i="26"/>
  <c r="S1581" i="26"/>
  <c r="P1581" i="26"/>
  <c r="O1581" i="26"/>
  <c r="T1580" i="26"/>
  <c r="S1580" i="26"/>
  <c r="P1580" i="26"/>
  <c r="O1580" i="26"/>
  <c r="T1579" i="26"/>
  <c r="S1579" i="26"/>
  <c r="P1579" i="26"/>
  <c r="O1579" i="26"/>
  <c r="T1578" i="26"/>
  <c r="S1578" i="26"/>
  <c r="P1578" i="26"/>
  <c r="O1578" i="26"/>
  <c r="T1577" i="26"/>
  <c r="S1577" i="26"/>
  <c r="P1577" i="26"/>
  <c r="O1577" i="26"/>
  <c r="T1576" i="26"/>
  <c r="S1576" i="26"/>
  <c r="P1576" i="26"/>
  <c r="O1576" i="26"/>
  <c r="T1575" i="26"/>
  <c r="S1575" i="26"/>
  <c r="P1575" i="26"/>
  <c r="O1575" i="26"/>
  <c r="T1574" i="26"/>
  <c r="S1574" i="26"/>
  <c r="P1574" i="26"/>
  <c r="O1574" i="26"/>
  <c r="T1573" i="26"/>
  <c r="S1573" i="26"/>
  <c r="P1573" i="26"/>
  <c r="O1573" i="26"/>
  <c r="T1572" i="26"/>
  <c r="S1572" i="26"/>
  <c r="P1572" i="26"/>
  <c r="O1572" i="26"/>
  <c r="T1571" i="26"/>
  <c r="S1571" i="26"/>
  <c r="P1571" i="26"/>
  <c r="O1571" i="26"/>
  <c r="T1570" i="26"/>
  <c r="S1570" i="26"/>
  <c r="P1570" i="26"/>
  <c r="O1570" i="26"/>
  <c r="T1569" i="26"/>
  <c r="S1569" i="26"/>
  <c r="P1569" i="26"/>
  <c r="O1569" i="26"/>
  <c r="T1568" i="26"/>
  <c r="S1568" i="26"/>
  <c r="P1568" i="26"/>
  <c r="O1568" i="26"/>
  <c r="T1567" i="26"/>
  <c r="S1567" i="26"/>
  <c r="P1567" i="26"/>
  <c r="O1567" i="26"/>
  <c r="T1566" i="26"/>
  <c r="S1566" i="26"/>
  <c r="P1566" i="26"/>
  <c r="O1566" i="26"/>
  <c r="T1565" i="26"/>
  <c r="S1565" i="26"/>
  <c r="P1565" i="26"/>
  <c r="O1565" i="26"/>
  <c r="T1564" i="26"/>
  <c r="S1564" i="26"/>
  <c r="P1564" i="26"/>
  <c r="O1564" i="26"/>
  <c r="T1563" i="26"/>
  <c r="S1563" i="26"/>
  <c r="P1563" i="26"/>
  <c r="O1563" i="26"/>
  <c r="T1562" i="26"/>
  <c r="S1562" i="26"/>
  <c r="P1562" i="26"/>
  <c r="O1562" i="26"/>
  <c r="T1561" i="26"/>
  <c r="S1561" i="26"/>
  <c r="P1561" i="26"/>
  <c r="O1561" i="26"/>
  <c r="T1560" i="26"/>
  <c r="S1560" i="26"/>
  <c r="P1560" i="26"/>
  <c r="O1560" i="26"/>
  <c r="T1559" i="26"/>
  <c r="S1559" i="26"/>
  <c r="P1559" i="26"/>
  <c r="O1559" i="26"/>
  <c r="T1558" i="26"/>
  <c r="S1558" i="26"/>
  <c r="P1558" i="26"/>
  <c r="O1558" i="26"/>
  <c r="T1557" i="26"/>
  <c r="S1557" i="26"/>
  <c r="P1557" i="26"/>
  <c r="O1557" i="26"/>
  <c r="T1556" i="26"/>
  <c r="S1556" i="26"/>
  <c r="P1556" i="26"/>
  <c r="O1556" i="26"/>
  <c r="T1555" i="26"/>
  <c r="S1555" i="26"/>
  <c r="P1555" i="26"/>
  <c r="O1555" i="26"/>
  <c r="T1554" i="26"/>
  <c r="S1554" i="26"/>
  <c r="P1554" i="26"/>
  <c r="O1554" i="26"/>
  <c r="T1553" i="26"/>
  <c r="S1553" i="26"/>
  <c r="P1553" i="26"/>
  <c r="O1553" i="26"/>
  <c r="T1552" i="26"/>
  <c r="S1552" i="26"/>
  <c r="P1552" i="26"/>
  <c r="O1552" i="26"/>
  <c r="T1551" i="26"/>
  <c r="S1551" i="26"/>
  <c r="P1551" i="26"/>
  <c r="O1551" i="26"/>
  <c r="T1550" i="26"/>
  <c r="S1550" i="26"/>
  <c r="P1550" i="26"/>
  <c r="O1550" i="26"/>
  <c r="T1549" i="26"/>
  <c r="S1549" i="26"/>
  <c r="P1549" i="26"/>
  <c r="O1549" i="26"/>
  <c r="T1548" i="26"/>
  <c r="S1548" i="26"/>
  <c r="P1548" i="26"/>
  <c r="O1548" i="26"/>
  <c r="T1547" i="26"/>
  <c r="S1547" i="26"/>
  <c r="P1547" i="26"/>
  <c r="O1547" i="26"/>
  <c r="T1546" i="26"/>
  <c r="S1546" i="26"/>
  <c r="P1546" i="26"/>
  <c r="O1546" i="26"/>
  <c r="T1545" i="26"/>
  <c r="S1545" i="26"/>
  <c r="P1545" i="26"/>
  <c r="O1545" i="26"/>
  <c r="T1544" i="26"/>
  <c r="S1544" i="26"/>
  <c r="P1544" i="26"/>
  <c r="O1544" i="26"/>
  <c r="T1543" i="26"/>
  <c r="S1543" i="26"/>
  <c r="P1543" i="26"/>
  <c r="O1543" i="26"/>
  <c r="T1542" i="26"/>
  <c r="S1542" i="26"/>
  <c r="P1542" i="26"/>
  <c r="O1542" i="26"/>
  <c r="T1541" i="26"/>
  <c r="S1541" i="26"/>
  <c r="P1541" i="26"/>
  <c r="O1541" i="26"/>
  <c r="T1540" i="26"/>
  <c r="S1540" i="26"/>
  <c r="P1540" i="26"/>
  <c r="O1540" i="26"/>
  <c r="T1539" i="26"/>
  <c r="S1539" i="26"/>
  <c r="P1539" i="26"/>
  <c r="O1539" i="26"/>
  <c r="T1538" i="26"/>
  <c r="S1538" i="26"/>
  <c r="P1538" i="26"/>
  <c r="O1538" i="26"/>
  <c r="T1537" i="26"/>
  <c r="S1537" i="26"/>
  <c r="P1537" i="26"/>
  <c r="O1537" i="26"/>
  <c r="T1536" i="26"/>
  <c r="S1536" i="26"/>
  <c r="P1536" i="26"/>
  <c r="O1536" i="26"/>
  <c r="T1535" i="26"/>
  <c r="S1535" i="26"/>
  <c r="P1535" i="26"/>
  <c r="O1535" i="26"/>
  <c r="T1534" i="26"/>
  <c r="S1534" i="26"/>
  <c r="P1534" i="26"/>
  <c r="O1534" i="26"/>
  <c r="T1533" i="26"/>
  <c r="S1533" i="26"/>
  <c r="P1533" i="26"/>
  <c r="O1533" i="26"/>
  <c r="T1532" i="26"/>
  <c r="S1532" i="26"/>
  <c r="P1532" i="26"/>
  <c r="O1532" i="26"/>
  <c r="T1531" i="26"/>
  <c r="S1531" i="26"/>
  <c r="P1531" i="26"/>
  <c r="O1531" i="26"/>
  <c r="T1530" i="26"/>
  <c r="S1530" i="26"/>
  <c r="P1530" i="26"/>
  <c r="O1530" i="26"/>
  <c r="T1529" i="26"/>
  <c r="S1529" i="26"/>
  <c r="P1529" i="26"/>
  <c r="O1529" i="26"/>
  <c r="T1528" i="26"/>
  <c r="S1528" i="26"/>
  <c r="P1528" i="26"/>
  <c r="O1528" i="26"/>
  <c r="T1527" i="26"/>
  <c r="S1527" i="26"/>
  <c r="P1527" i="26"/>
  <c r="O1527" i="26"/>
  <c r="T1526" i="26"/>
  <c r="S1526" i="26"/>
  <c r="P1526" i="26"/>
  <c r="O1526" i="26"/>
  <c r="T1525" i="26"/>
  <c r="S1525" i="26"/>
  <c r="P1525" i="26"/>
  <c r="O1525" i="26"/>
  <c r="T1524" i="26"/>
  <c r="S1524" i="26"/>
  <c r="P1524" i="26"/>
  <c r="O1524" i="26"/>
  <c r="T1523" i="26"/>
  <c r="S1523" i="26"/>
  <c r="P1523" i="26"/>
  <c r="O1523" i="26"/>
  <c r="T1522" i="26"/>
  <c r="S1522" i="26"/>
  <c r="P1522" i="26"/>
  <c r="O1522" i="26"/>
  <c r="T1521" i="26"/>
  <c r="S1521" i="26"/>
  <c r="P1521" i="26"/>
  <c r="O1521" i="26"/>
  <c r="T1520" i="26"/>
  <c r="S1520" i="26"/>
  <c r="P1520" i="26"/>
  <c r="O1520" i="26"/>
  <c r="T1519" i="26"/>
  <c r="S1519" i="26"/>
  <c r="P1519" i="26"/>
  <c r="O1519" i="26"/>
  <c r="T1518" i="26"/>
  <c r="S1518" i="26"/>
  <c r="P1518" i="26"/>
  <c r="O1518" i="26"/>
  <c r="T1517" i="26"/>
  <c r="S1517" i="26"/>
  <c r="P1517" i="26"/>
  <c r="O1517" i="26"/>
  <c r="T1516" i="26"/>
  <c r="S1516" i="26"/>
  <c r="P1516" i="26"/>
  <c r="O1516" i="26"/>
  <c r="T1515" i="26"/>
  <c r="S1515" i="26"/>
  <c r="P1515" i="26"/>
  <c r="O1515" i="26"/>
  <c r="T1514" i="26"/>
  <c r="S1514" i="26"/>
  <c r="P1514" i="26"/>
  <c r="O1514" i="26"/>
  <c r="T1513" i="26"/>
  <c r="S1513" i="26"/>
  <c r="P1513" i="26"/>
  <c r="O1513" i="26"/>
  <c r="T1512" i="26"/>
  <c r="S1512" i="26"/>
  <c r="P1512" i="26"/>
  <c r="O1512" i="26"/>
  <c r="T1511" i="26"/>
  <c r="S1511" i="26"/>
  <c r="P1511" i="26"/>
  <c r="O1511" i="26"/>
  <c r="T1510" i="26"/>
  <c r="S1510" i="26"/>
  <c r="P1510" i="26"/>
  <c r="O1510" i="26"/>
  <c r="T1509" i="26"/>
  <c r="S1509" i="26"/>
  <c r="P1509" i="26"/>
  <c r="O1509" i="26"/>
  <c r="T1508" i="26"/>
  <c r="S1508" i="26"/>
  <c r="P1508" i="26"/>
  <c r="O1508" i="26"/>
  <c r="T1507" i="26"/>
  <c r="S1507" i="26"/>
  <c r="P1507" i="26"/>
  <c r="O1507" i="26"/>
  <c r="T1506" i="26"/>
  <c r="S1506" i="26"/>
  <c r="P1506" i="26"/>
  <c r="O1506" i="26"/>
  <c r="T1505" i="26"/>
  <c r="S1505" i="26"/>
  <c r="P1505" i="26"/>
  <c r="O1505" i="26"/>
  <c r="T1504" i="26"/>
  <c r="S1504" i="26"/>
  <c r="P1504" i="26"/>
  <c r="O1504" i="26"/>
  <c r="T1503" i="26"/>
  <c r="S1503" i="26"/>
  <c r="P1503" i="26"/>
  <c r="O1503" i="26"/>
  <c r="T1502" i="26"/>
  <c r="S1502" i="26"/>
  <c r="P1502" i="26"/>
  <c r="O1502" i="26"/>
  <c r="T1501" i="26"/>
  <c r="S1501" i="26"/>
  <c r="P1501" i="26"/>
  <c r="O1501" i="26"/>
  <c r="T1500" i="26"/>
  <c r="S1500" i="26"/>
  <c r="P1500" i="26"/>
  <c r="O1500" i="26"/>
  <c r="T1499" i="26"/>
  <c r="S1499" i="26"/>
  <c r="P1499" i="26"/>
  <c r="O1499" i="26"/>
  <c r="T1498" i="26"/>
  <c r="S1498" i="26"/>
  <c r="P1498" i="26"/>
  <c r="O1498" i="26"/>
  <c r="T1497" i="26"/>
  <c r="S1497" i="26"/>
  <c r="P1497" i="26"/>
  <c r="O1497" i="26"/>
  <c r="T1496" i="26"/>
  <c r="S1496" i="26"/>
  <c r="P1496" i="26"/>
  <c r="O1496" i="26"/>
  <c r="T1495" i="26"/>
  <c r="S1495" i="26"/>
  <c r="P1495" i="26"/>
  <c r="O1495" i="26"/>
  <c r="T1494" i="26"/>
  <c r="S1494" i="26"/>
  <c r="P1494" i="26"/>
  <c r="O1494" i="26"/>
  <c r="T1493" i="26"/>
  <c r="S1493" i="26"/>
  <c r="P1493" i="26"/>
  <c r="O1493" i="26"/>
  <c r="T1492" i="26"/>
  <c r="S1492" i="26"/>
  <c r="P1492" i="26"/>
  <c r="O1492" i="26"/>
  <c r="T1491" i="26"/>
  <c r="S1491" i="26"/>
  <c r="P1491" i="26"/>
  <c r="O1491" i="26"/>
  <c r="T1490" i="26"/>
  <c r="S1490" i="26"/>
  <c r="P1490" i="26"/>
  <c r="O1490" i="26"/>
  <c r="T1489" i="26"/>
  <c r="S1489" i="26"/>
  <c r="P1489" i="26"/>
  <c r="O1489" i="26"/>
  <c r="T1488" i="26"/>
  <c r="S1488" i="26"/>
  <c r="P1488" i="26"/>
  <c r="O1488" i="26"/>
  <c r="T1487" i="26"/>
  <c r="S1487" i="26"/>
  <c r="P1487" i="26"/>
  <c r="O1487" i="26"/>
  <c r="T1486" i="26"/>
  <c r="S1486" i="26"/>
  <c r="P1486" i="26"/>
  <c r="O1486" i="26"/>
  <c r="T1485" i="26"/>
  <c r="S1485" i="26"/>
  <c r="P1485" i="26"/>
  <c r="O1485" i="26"/>
  <c r="T1484" i="26"/>
  <c r="S1484" i="26"/>
  <c r="P1484" i="26"/>
  <c r="O1484" i="26"/>
  <c r="T1483" i="26"/>
  <c r="S1483" i="26"/>
  <c r="P1483" i="26"/>
  <c r="O1483" i="26"/>
  <c r="T1482" i="26"/>
  <c r="S1482" i="26"/>
  <c r="P1482" i="26"/>
  <c r="O1482" i="26"/>
  <c r="T1481" i="26"/>
  <c r="S1481" i="26"/>
  <c r="P1481" i="26"/>
  <c r="O1481" i="26"/>
  <c r="T1480" i="26"/>
  <c r="S1480" i="26"/>
  <c r="P1480" i="26"/>
  <c r="O1480" i="26"/>
  <c r="T1479" i="26"/>
  <c r="S1479" i="26"/>
  <c r="P1479" i="26"/>
  <c r="O1479" i="26"/>
  <c r="T1478" i="26"/>
  <c r="S1478" i="26"/>
  <c r="P1478" i="26"/>
  <c r="O1478" i="26"/>
  <c r="T1477" i="26"/>
  <c r="S1477" i="26"/>
  <c r="P1477" i="26"/>
  <c r="O1477" i="26"/>
  <c r="T1476" i="26"/>
  <c r="S1476" i="26"/>
  <c r="P1476" i="26"/>
  <c r="O1476" i="26"/>
  <c r="T1475" i="26"/>
  <c r="S1475" i="26"/>
  <c r="P1475" i="26"/>
  <c r="O1475" i="26"/>
  <c r="T1474" i="26"/>
  <c r="S1474" i="26"/>
  <c r="P1474" i="26"/>
  <c r="O1474" i="26"/>
  <c r="T1473" i="26"/>
  <c r="S1473" i="26"/>
  <c r="P1473" i="26"/>
  <c r="O1473" i="26"/>
  <c r="T1472" i="26"/>
  <c r="S1472" i="26"/>
  <c r="P1472" i="26"/>
  <c r="O1472" i="26"/>
  <c r="T1471" i="26"/>
  <c r="S1471" i="26"/>
  <c r="P1471" i="26"/>
  <c r="O1471" i="26"/>
  <c r="T1470" i="26"/>
  <c r="S1470" i="26"/>
  <c r="P1470" i="26"/>
  <c r="O1470" i="26"/>
  <c r="T1469" i="26"/>
  <c r="S1469" i="26"/>
  <c r="P1469" i="26"/>
  <c r="O1469" i="26"/>
  <c r="T1468" i="26"/>
  <c r="S1468" i="26"/>
  <c r="P1468" i="26"/>
  <c r="O1468" i="26"/>
  <c r="T1467" i="26"/>
  <c r="S1467" i="26"/>
  <c r="P1467" i="26"/>
  <c r="O1467" i="26"/>
  <c r="T1466" i="26"/>
  <c r="S1466" i="26"/>
  <c r="P1466" i="26"/>
  <c r="O1466" i="26"/>
  <c r="T1465" i="26"/>
  <c r="S1465" i="26"/>
  <c r="P1465" i="26"/>
  <c r="O1465" i="26"/>
  <c r="T1464" i="26"/>
  <c r="S1464" i="26"/>
  <c r="P1464" i="26"/>
  <c r="O1464" i="26"/>
  <c r="T1463" i="26"/>
  <c r="S1463" i="26"/>
  <c r="P1463" i="26"/>
  <c r="O1463" i="26"/>
  <c r="T1462" i="26"/>
  <c r="S1462" i="26"/>
  <c r="P1462" i="26"/>
  <c r="O1462" i="26"/>
  <c r="T1461" i="26"/>
  <c r="S1461" i="26"/>
  <c r="P1461" i="26"/>
  <c r="O1461" i="26"/>
  <c r="T1460" i="26"/>
  <c r="S1460" i="26"/>
  <c r="P1460" i="26"/>
  <c r="O1460" i="26"/>
  <c r="T1459" i="26"/>
  <c r="S1459" i="26"/>
  <c r="P1459" i="26"/>
  <c r="O1459" i="26"/>
  <c r="T1458" i="26"/>
  <c r="S1458" i="26"/>
  <c r="P1458" i="26"/>
  <c r="O1458" i="26"/>
  <c r="T1457" i="26"/>
  <c r="S1457" i="26"/>
  <c r="P1457" i="26"/>
  <c r="O1457" i="26"/>
  <c r="T1456" i="26"/>
  <c r="S1456" i="26"/>
  <c r="P1456" i="26"/>
  <c r="O1456" i="26"/>
  <c r="T1455" i="26"/>
  <c r="S1455" i="26"/>
  <c r="P1455" i="26"/>
  <c r="O1455" i="26"/>
  <c r="T1454" i="26"/>
  <c r="S1454" i="26"/>
  <c r="P1454" i="26"/>
  <c r="O1454" i="26"/>
  <c r="T1453" i="26"/>
  <c r="S1453" i="26"/>
  <c r="P1453" i="26"/>
  <c r="O1453" i="26"/>
  <c r="T1452" i="26"/>
  <c r="S1452" i="26"/>
  <c r="P1452" i="26"/>
  <c r="O1452" i="26"/>
  <c r="T1451" i="26"/>
  <c r="S1451" i="26"/>
  <c r="P1451" i="26"/>
  <c r="O1451" i="26"/>
  <c r="T1450" i="26"/>
  <c r="S1450" i="26"/>
  <c r="P1450" i="26"/>
  <c r="O1450" i="26"/>
  <c r="T1449" i="26"/>
  <c r="S1449" i="26"/>
  <c r="P1449" i="26"/>
  <c r="O1449" i="26"/>
  <c r="T1448" i="26"/>
  <c r="S1448" i="26"/>
  <c r="P1448" i="26"/>
  <c r="O1448" i="26"/>
  <c r="T1447" i="26"/>
  <c r="S1447" i="26"/>
  <c r="P1447" i="26"/>
  <c r="O1447" i="26"/>
  <c r="T1446" i="26"/>
  <c r="S1446" i="26"/>
  <c r="P1446" i="26"/>
  <c r="O1446" i="26"/>
  <c r="T1445" i="26"/>
  <c r="S1445" i="26"/>
  <c r="P1445" i="26"/>
  <c r="O1445" i="26"/>
  <c r="T1444" i="26"/>
  <c r="S1444" i="26"/>
  <c r="P1444" i="26"/>
  <c r="O1444" i="26"/>
  <c r="T1443" i="26"/>
  <c r="S1443" i="26"/>
  <c r="P1443" i="26"/>
  <c r="O1443" i="26"/>
  <c r="T1442" i="26"/>
  <c r="S1442" i="26"/>
  <c r="P1442" i="26"/>
  <c r="O1442" i="26"/>
  <c r="T1441" i="26"/>
  <c r="S1441" i="26"/>
  <c r="P1441" i="26"/>
  <c r="O1441" i="26"/>
  <c r="T1440" i="26"/>
  <c r="S1440" i="26"/>
  <c r="P1440" i="26"/>
  <c r="O1440" i="26"/>
  <c r="T1439" i="26"/>
  <c r="S1439" i="26"/>
  <c r="P1439" i="26"/>
  <c r="O1439" i="26"/>
  <c r="T1438" i="26"/>
  <c r="S1438" i="26"/>
  <c r="P1438" i="26"/>
  <c r="O1438" i="26"/>
  <c r="T1437" i="26"/>
  <c r="S1437" i="26"/>
  <c r="P1437" i="26"/>
  <c r="O1437" i="26"/>
  <c r="T1436" i="26"/>
  <c r="S1436" i="26"/>
  <c r="P1436" i="26"/>
  <c r="O1436" i="26"/>
  <c r="T1435" i="26"/>
  <c r="S1435" i="26"/>
  <c r="P1435" i="26"/>
  <c r="O1435" i="26"/>
  <c r="T1434" i="26"/>
  <c r="S1434" i="26"/>
  <c r="P1434" i="26"/>
  <c r="O1434" i="26"/>
  <c r="T1433" i="26"/>
  <c r="S1433" i="26"/>
  <c r="P1433" i="26"/>
  <c r="O1433" i="26"/>
  <c r="T1432" i="26"/>
  <c r="S1432" i="26"/>
  <c r="P1432" i="26"/>
  <c r="O1432" i="26"/>
  <c r="T1431" i="26"/>
  <c r="S1431" i="26"/>
  <c r="P1431" i="26"/>
  <c r="O1431" i="26"/>
  <c r="T1430" i="26"/>
  <c r="S1430" i="26"/>
  <c r="P1430" i="26"/>
  <c r="O1430" i="26"/>
  <c r="T1429" i="26"/>
  <c r="S1429" i="26"/>
  <c r="P1429" i="26"/>
  <c r="O1429" i="26"/>
  <c r="T1428" i="26"/>
  <c r="S1428" i="26"/>
  <c r="P1428" i="26"/>
  <c r="O1428" i="26"/>
  <c r="T1427" i="26"/>
  <c r="S1427" i="26"/>
  <c r="P1427" i="26"/>
  <c r="O1427" i="26"/>
  <c r="T1426" i="26"/>
  <c r="S1426" i="26"/>
  <c r="P1426" i="26"/>
  <c r="O1426" i="26"/>
  <c r="T1425" i="26"/>
  <c r="S1425" i="26"/>
  <c r="P1425" i="26"/>
  <c r="O1425" i="26"/>
  <c r="T1424" i="26"/>
  <c r="S1424" i="26"/>
  <c r="P1424" i="26"/>
  <c r="O1424" i="26"/>
  <c r="T1423" i="26"/>
  <c r="S1423" i="26"/>
  <c r="P1423" i="26"/>
  <c r="O1423" i="26"/>
  <c r="T1422" i="26"/>
  <c r="S1422" i="26"/>
  <c r="P1422" i="26"/>
  <c r="O1422" i="26"/>
  <c r="T1421" i="26"/>
  <c r="S1421" i="26"/>
  <c r="P1421" i="26"/>
  <c r="O1421" i="26"/>
  <c r="T1420" i="26"/>
  <c r="S1420" i="26"/>
  <c r="P1420" i="26"/>
  <c r="O1420" i="26"/>
  <c r="T1419" i="26"/>
  <c r="S1419" i="26"/>
  <c r="P1419" i="26"/>
  <c r="O1419" i="26"/>
  <c r="T1418" i="26"/>
  <c r="S1418" i="26"/>
  <c r="P1418" i="26"/>
  <c r="O1418" i="26"/>
  <c r="T1417" i="26"/>
  <c r="S1417" i="26"/>
  <c r="P1417" i="26"/>
  <c r="O1417" i="26"/>
  <c r="T1416" i="26"/>
  <c r="S1416" i="26"/>
  <c r="P1416" i="26"/>
  <c r="O1416" i="26"/>
  <c r="T1415" i="26"/>
  <c r="S1415" i="26"/>
  <c r="P1415" i="26"/>
  <c r="O1415" i="26"/>
  <c r="T1414" i="26"/>
  <c r="S1414" i="26"/>
  <c r="P1414" i="26"/>
  <c r="O1414" i="26"/>
  <c r="T1413" i="26"/>
  <c r="S1413" i="26"/>
  <c r="P1413" i="26"/>
  <c r="O1413" i="26"/>
  <c r="T1412" i="26"/>
  <c r="S1412" i="26"/>
  <c r="P1412" i="26"/>
  <c r="O1412" i="26"/>
  <c r="T1411" i="26"/>
  <c r="S1411" i="26"/>
  <c r="P1411" i="26"/>
  <c r="O1411" i="26"/>
  <c r="T1410" i="26"/>
  <c r="S1410" i="26"/>
  <c r="P1410" i="26"/>
  <c r="O1410" i="26"/>
  <c r="T1409" i="26"/>
  <c r="S1409" i="26"/>
  <c r="P1409" i="26"/>
  <c r="O1409" i="26"/>
  <c r="T1408" i="26"/>
  <c r="S1408" i="26"/>
  <c r="P1408" i="26"/>
  <c r="O1408" i="26"/>
  <c r="T1407" i="26"/>
  <c r="S1407" i="26"/>
  <c r="P1407" i="26"/>
  <c r="O1407" i="26"/>
  <c r="T1406" i="26"/>
  <c r="S1406" i="26"/>
  <c r="P1406" i="26"/>
  <c r="O1406" i="26"/>
  <c r="T1405" i="26"/>
  <c r="S1405" i="26"/>
  <c r="P1405" i="26"/>
  <c r="O1405" i="26"/>
  <c r="T1404" i="26"/>
  <c r="S1404" i="26"/>
  <c r="P1404" i="26"/>
  <c r="O1404" i="26"/>
  <c r="T1403" i="26"/>
  <c r="S1403" i="26"/>
  <c r="P1403" i="26"/>
  <c r="O1403" i="26"/>
  <c r="T1402" i="26"/>
  <c r="S1402" i="26"/>
  <c r="P1402" i="26"/>
  <c r="O1402" i="26"/>
  <c r="T1401" i="26"/>
  <c r="S1401" i="26"/>
  <c r="P1401" i="26"/>
  <c r="O1401" i="26"/>
  <c r="T1400" i="26"/>
  <c r="S1400" i="26"/>
  <c r="P1400" i="26"/>
  <c r="O1400" i="26"/>
  <c r="T1399" i="26"/>
  <c r="S1399" i="26"/>
  <c r="P1399" i="26"/>
  <c r="O1399" i="26"/>
  <c r="T1398" i="26"/>
  <c r="S1398" i="26"/>
  <c r="P1398" i="26"/>
  <c r="O1398" i="26"/>
  <c r="T1397" i="26"/>
  <c r="S1397" i="26"/>
  <c r="P1397" i="26"/>
  <c r="O1397" i="26"/>
  <c r="T1396" i="26"/>
  <c r="S1396" i="26"/>
  <c r="P1396" i="26"/>
  <c r="O1396" i="26"/>
  <c r="T1395" i="26"/>
  <c r="S1395" i="26"/>
  <c r="P1395" i="26"/>
  <c r="O1395" i="26"/>
  <c r="T1394" i="26"/>
  <c r="S1394" i="26"/>
  <c r="P1394" i="26"/>
  <c r="O1394" i="26"/>
  <c r="T1393" i="26"/>
  <c r="S1393" i="26"/>
  <c r="P1393" i="26"/>
  <c r="O1393" i="26"/>
  <c r="T1392" i="26"/>
  <c r="S1392" i="26"/>
  <c r="P1392" i="26"/>
  <c r="O1392" i="26"/>
  <c r="T1391" i="26"/>
  <c r="S1391" i="26"/>
  <c r="P1391" i="26"/>
  <c r="O1391" i="26"/>
  <c r="T1390" i="26"/>
  <c r="S1390" i="26"/>
  <c r="P1390" i="26"/>
  <c r="O1390" i="26"/>
  <c r="T1389" i="26"/>
  <c r="S1389" i="26"/>
  <c r="P1389" i="26"/>
  <c r="O1389" i="26"/>
  <c r="T1388" i="26"/>
  <c r="S1388" i="26"/>
  <c r="P1388" i="26"/>
  <c r="O1388" i="26"/>
  <c r="T1387" i="26"/>
  <c r="S1387" i="26"/>
  <c r="P1387" i="26"/>
  <c r="O1387" i="26"/>
  <c r="T1386" i="26"/>
  <c r="S1386" i="26"/>
  <c r="P1386" i="26"/>
  <c r="O1386" i="26"/>
  <c r="T1385" i="26"/>
  <c r="S1385" i="26"/>
  <c r="P1385" i="26"/>
  <c r="O1385" i="26"/>
  <c r="T1384" i="26"/>
  <c r="S1384" i="26"/>
  <c r="P1384" i="26"/>
  <c r="O1384" i="26"/>
  <c r="T1383" i="26"/>
  <c r="S1383" i="26"/>
  <c r="P1383" i="26"/>
  <c r="O1383" i="26"/>
  <c r="T1382" i="26"/>
  <c r="S1382" i="26"/>
  <c r="P1382" i="26"/>
  <c r="O1382" i="26"/>
  <c r="T1381" i="26"/>
  <c r="S1381" i="26"/>
  <c r="P1381" i="26"/>
  <c r="O1381" i="26"/>
  <c r="T1380" i="26"/>
  <c r="S1380" i="26"/>
  <c r="P1380" i="26"/>
  <c r="O1380" i="26"/>
  <c r="T1379" i="26"/>
  <c r="S1379" i="26"/>
  <c r="P1379" i="26"/>
  <c r="O1379" i="26"/>
  <c r="T1378" i="26"/>
  <c r="S1378" i="26"/>
  <c r="P1378" i="26"/>
  <c r="O1378" i="26"/>
  <c r="T1377" i="26"/>
  <c r="S1377" i="26"/>
  <c r="P1377" i="26"/>
  <c r="O1377" i="26"/>
  <c r="T1376" i="26"/>
  <c r="S1376" i="26"/>
  <c r="P1376" i="26"/>
  <c r="O1376" i="26"/>
  <c r="T1375" i="26"/>
  <c r="S1375" i="26"/>
  <c r="P1375" i="26"/>
  <c r="O1375" i="26"/>
  <c r="T1374" i="26"/>
  <c r="S1374" i="26"/>
  <c r="P1374" i="26"/>
  <c r="O1374" i="26"/>
  <c r="T1373" i="26"/>
  <c r="S1373" i="26"/>
  <c r="P1373" i="26"/>
  <c r="O1373" i="26"/>
  <c r="T1372" i="26"/>
  <c r="S1372" i="26"/>
  <c r="P1372" i="26"/>
  <c r="O1372" i="26"/>
  <c r="T1371" i="26"/>
  <c r="S1371" i="26"/>
  <c r="P1371" i="26"/>
  <c r="O1371" i="26"/>
  <c r="T1370" i="26"/>
  <c r="S1370" i="26"/>
  <c r="P1370" i="26"/>
  <c r="O1370" i="26"/>
  <c r="T1369" i="26"/>
  <c r="S1369" i="26"/>
  <c r="P1369" i="26"/>
  <c r="O1369" i="26"/>
  <c r="T1368" i="26"/>
  <c r="S1368" i="26"/>
  <c r="P1368" i="26"/>
  <c r="O1368" i="26"/>
  <c r="T1367" i="26"/>
  <c r="S1367" i="26"/>
  <c r="P1367" i="26"/>
  <c r="O1367" i="26"/>
  <c r="T1366" i="26"/>
  <c r="S1366" i="26"/>
  <c r="P1366" i="26"/>
  <c r="O1366" i="26"/>
  <c r="T1365" i="26"/>
  <c r="S1365" i="26"/>
  <c r="P1365" i="26"/>
  <c r="O1365" i="26"/>
  <c r="T1364" i="26"/>
  <c r="S1364" i="26"/>
  <c r="P1364" i="26"/>
  <c r="O1364" i="26"/>
  <c r="T1363" i="26"/>
  <c r="S1363" i="26"/>
  <c r="P1363" i="26"/>
  <c r="O1363" i="26"/>
  <c r="T1362" i="26"/>
  <c r="S1362" i="26"/>
  <c r="P1362" i="26"/>
  <c r="O1362" i="26"/>
  <c r="T1361" i="26"/>
  <c r="S1361" i="26"/>
  <c r="P1361" i="26"/>
  <c r="O1361" i="26"/>
  <c r="T1360" i="26"/>
  <c r="S1360" i="26"/>
  <c r="P1360" i="26"/>
  <c r="O1360" i="26"/>
  <c r="T1359" i="26"/>
  <c r="S1359" i="26"/>
  <c r="P1359" i="26"/>
  <c r="O1359" i="26"/>
  <c r="T1358" i="26"/>
  <c r="S1358" i="26"/>
  <c r="P1358" i="26"/>
  <c r="O1358" i="26"/>
  <c r="T1357" i="26"/>
  <c r="S1357" i="26"/>
  <c r="P1357" i="26"/>
  <c r="O1357" i="26"/>
  <c r="T1356" i="26"/>
  <c r="S1356" i="26"/>
  <c r="P1356" i="26"/>
  <c r="O1356" i="26"/>
  <c r="T1355" i="26"/>
  <c r="S1355" i="26"/>
  <c r="P1355" i="26"/>
  <c r="O1355" i="26"/>
  <c r="T1354" i="26"/>
  <c r="S1354" i="26"/>
  <c r="P1354" i="26"/>
  <c r="O1354" i="26"/>
  <c r="T1353" i="26"/>
  <c r="S1353" i="26"/>
  <c r="P1353" i="26"/>
  <c r="O1353" i="26"/>
  <c r="T1352" i="26"/>
  <c r="S1352" i="26"/>
  <c r="P1352" i="26"/>
  <c r="O1352" i="26"/>
  <c r="T1351" i="26"/>
  <c r="S1351" i="26"/>
  <c r="P1351" i="26"/>
  <c r="O1351" i="26"/>
  <c r="T1350" i="26"/>
  <c r="S1350" i="26"/>
  <c r="P1350" i="26"/>
  <c r="O1350" i="26"/>
  <c r="T1349" i="26"/>
  <c r="S1349" i="26"/>
  <c r="P1349" i="26"/>
  <c r="O1349" i="26"/>
  <c r="T1348" i="26"/>
  <c r="S1348" i="26"/>
  <c r="P1348" i="26"/>
  <c r="O1348" i="26"/>
  <c r="T1347" i="26"/>
  <c r="S1347" i="26"/>
  <c r="P1347" i="26"/>
  <c r="O1347" i="26"/>
  <c r="T1346" i="26"/>
  <c r="S1346" i="26"/>
  <c r="P1346" i="26"/>
  <c r="O1346" i="26"/>
  <c r="T1345" i="26"/>
  <c r="S1345" i="26"/>
  <c r="P1345" i="26"/>
  <c r="O1345" i="26"/>
  <c r="T1344" i="26"/>
  <c r="S1344" i="26"/>
  <c r="P1344" i="26"/>
  <c r="O1344" i="26"/>
  <c r="T1343" i="26"/>
  <c r="S1343" i="26"/>
  <c r="P1343" i="26"/>
  <c r="O1343" i="26"/>
  <c r="T1342" i="26"/>
  <c r="S1342" i="26"/>
  <c r="P1342" i="26"/>
  <c r="O1342" i="26"/>
  <c r="T1341" i="26"/>
  <c r="S1341" i="26"/>
  <c r="P1341" i="26"/>
  <c r="O1341" i="26"/>
  <c r="T1340" i="26"/>
  <c r="S1340" i="26"/>
  <c r="P1340" i="26"/>
  <c r="O1340" i="26"/>
  <c r="T1339" i="26"/>
  <c r="S1339" i="26"/>
  <c r="P1339" i="26"/>
  <c r="O1339" i="26"/>
  <c r="T1338" i="26"/>
  <c r="S1338" i="26"/>
  <c r="P1338" i="26"/>
  <c r="O1338" i="26"/>
  <c r="T1337" i="26"/>
  <c r="S1337" i="26"/>
  <c r="P1337" i="26"/>
  <c r="O1337" i="26"/>
  <c r="T1336" i="26"/>
  <c r="S1336" i="26"/>
  <c r="P1336" i="26"/>
  <c r="O1336" i="26"/>
  <c r="T1335" i="26"/>
  <c r="S1335" i="26"/>
  <c r="P1335" i="26"/>
  <c r="O1335" i="26"/>
  <c r="T1334" i="26"/>
  <c r="S1334" i="26"/>
  <c r="P1334" i="26"/>
  <c r="O1334" i="26"/>
  <c r="T1333" i="26"/>
  <c r="S1333" i="26"/>
  <c r="P1333" i="26"/>
  <c r="O1333" i="26"/>
  <c r="T1332" i="26"/>
  <c r="S1332" i="26"/>
  <c r="P1332" i="26"/>
  <c r="O1332" i="26"/>
  <c r="T1331" i="26"/>
  <c r="S1331" i="26"/>
  <c r="P1331" i="26"/>
  <c r="O1331" i="26"/>
  <c r="T1330" i="26"/>
  <c r="S1330" i="26"/>
  <c r="P1330" i="26"/>
  <c r="O1330" i="26"/>
  <c r="T1329" i="26"/>
  <c r="S1329" i="26"/>
  <c r="P1329" i="26"/>
  <c r="O1329" i="26"/>
  <c r="T1328" i="26"/>
  <c r="S1328" i="26"/>
  <c r="P1328" i="26"/>
  <c r="O1328" i="26"/>
  <c r="T1327" i="26"/>
  <c r="S1327" i="26"/>
  <c r="P1327" i="26"/>
  <c r="O1327" i="26"/>
  <c r="T1326" i="26"/>
  <c r="S1326" i="26"/>
  <c r="P1326" i="26"/>
  <c r="O1326" i="26"/>
  <c r="T1325" i="26"/>
  <c r="S1325" i="26"/>
  <c r="P1325" i="26"/>
  <c r="O1325" i="26"/>
  <c r="T1324" i="26"/>
  <c r="S1324" i="26"/>
  <c r="P1324" i="26"/>
  <c r="O1324" i="26"/>
  <c r="T1323" i="26"/>
  <c r="S1323" i="26"/>
  <c r="P1323" i="26"/>
  <c r="O1323" i="26"/>
  <c r="T1322" i="26"/>
  <c r="S1322" i="26"/>
  <c r="P1322" i="26"/>
  <c r="O1322" i="26"/>
  <c r="T1321" i="26"/>
  <c r="S1321" i="26"/>
  <c r="P1321" i="26"/>
  <c r="O1321" i="26"/>
  <c r="T1320" i="26"/>
  <c r="S1320" i="26"/>
  <c r="P1320" i="26"/>
  <c r="O1320" i="26"/>
  <c r="T1319" i="26"/>
  <c r="S1319" i="26"/>
  <c r="P1319" i="26"/>
  <c r="O1319" i="26"/>
  <c r="T1318" i="26"/>
  <c r="S1318" i="26"/>
  <c r="P1318" i="26"/>
  <c r="O1318" i="26"/>
  <c r="T1317" i="26"/>
  <c r="S1317" i="26"/>
  <c r="P1317" i="26"/>
  <c r="O1317" i="26"/>
  <c r="T1316" i="26"/>
  <c r="S1316" i="26"/>
  <c r="P1316" i="26"/>
  <c r="O1316" i="26"/>
  <c r="T1315" i="26"/>
  <c r="S1315" i="26"/>
  <c r="P1315" i="26"/>
  <c r="O1315" i="26"/>
  <c r="T1314" i="26"/>
  <c r="S1314" i="26"/>
  <c r="P1314" i="26"/>
  <c r="O1314" i="26"/>
  <c r="T1313" i="26"/>
  <c r="S1313" i="26"/>
  <c r="P1313" i="26"/>
  <c r="O1313" i="26"/>
  <c r="T1312" i="26"/>
  <c r="S1312" i="26"/>
  <c r="P1312" i="26"/>
  <c r="O1312" i="26"/>
  <c r="T1311" i="26"/>
  <c r="S1311" i="26"/>
  <c r="P1311" i="26"/>
  <c r="O1311" i="26"/>
  <c r="T1310" i="26"/>
  <c r="S1310" i="26"/>
  <c r="P1310" i="26"/>
  <c r="O1310" i="26"/>
  <c r="T1309" i="26"/>
  <c r="S1309" i="26"/>
  <c r="P1309" i="26"/>
  <c r="O1309" i="26"/>
  <c r="T1308" i="26"/>
  <c r="S1308" i="26"/>
  <c r="P1308" i="26"/>
  <c r="O1308" i="26"/>
  <c r="T1307" i="26"/>
  <c r="S1307" i="26"/>
  <c r="P1307" i="26"/>
  <c r="O1307" i="26"/>
  <c r="T1306" i="26"/>
  <c r="S1306" i="26"/>
  <c r="P1306" i="26"/>
  <c r="O1306" i="26"/>
  <c r="T1305" i="26"/>
  <c r="S1305" i="26"/>
  <c r="P1305" i="26"/>
  <c r="O1305" i="26"/>
  <c r="T1304" i="26"/>
  <c r="S1304" i="26"/>
  <c r="P1304" i="26"/>
  <c r="O1304" i="26"/>
  <c r="T1303" i="26"/>
  <c r="S1303" i="26"/>
  <c r="P1303" i="26"/>
  <c r="O1303" i="26"/>
  <c r="T1302" i="26"/>
  <c r="S1302" i="26"/>
  <c r="P1302" i="26"/>
  <c r="O1302" i="26"/>
  <c r="T1301" i="26"/>
  <c r="S1301" i="26"/>
  <c r="P1301" i="26"/>
  <c r="O1301" i="26"/>
  <c r="T1300" i="26"/>
  <c r="S1300" i="26"/>
  <c r="P1300" i="26"/>
  <c r="O1300" i="26"/>
  <c r="T1299" i="26"/>
  <c r="S1299" i="26"/>
  <c r="P1299" i="26"/>
  <c r="O1299" i="26"/>
  <c r="T1298" i="26"/>
  <c r="S1298" i="26"/>
  <c r="P1298" i="26"/>
  <c r="O1298" i="26"/>
  <c r="T1297" i="26"/>
  <c r="S1297" i="26"/>
  <c r="P1297" i="26"/>
  <c r="O1297" i="26"/>
  <c r="T1296" i="26"/>
  <c r="S1296" i="26"/>
  <c r="P1296" i="26"/>
  <c r="O1296" i="26"/>
  <c r="T1295" i="26"/>
  <c r="S1295" i="26"/>
  <c r="P1295" i="26"/>
  <c r="O1295" i="26"/>
  <c r="T1294" i="26"/>
  <c r="S1294" i="26"/>
  <c r="P1294" i="26"/>
  <c r="O1294" i="26"/>
  <c r="T1293" i="26"/>
  <c r="S1293" i="26"/>
  <c r="P1293" i="26"/>
  <c r="O1293" i="26"/>
  <c r="T1292" i="26"/>
  <c r="S1292" i="26"/>
  <c r="P1292" i="26"/>
  <c r="O1292" i="26"/>
  <c r="T1291" i="26"/>
  <c r="S1291" i="26"/>
  <c r="P1291" i="26"/>
  <c r="O1291" i="26"/>
  <c r="T1290" i="26"/>
  <c r="S1290" i="26"/>
  <c r="P1290" i="26"/>
  <c r="O1290" i="26"/>
  <c r="T1289" i="26"/>
  <c r="S1289" i="26"/>
  <c r="P1289" i="26"/>
  <c r="O1289" i="26"/>
  <c r="T1288" i="26"/>
  <c r="S1288" i="26"/>
  <c r="P1288" i="26"/>
  <c r="O1288" i="26"/>
  <c r="T1287" i="26"/>
  <c r="S1287" i="26"/>
  <c r="P1287" i="26"/>
  <c r="O1287" i="26"/>
  <c r="T1286" i="26"/>
  <c r="S1286" i="26"/>
  <c r="P1286" i="26"/>
  <c r="O1286" i="26"/>
  <c r="T1285" i="26"/>
  <c r="S1285" i="26"/>
  <c r="P1285" i="26"/>
  <c r="O1285" i="26"/>
  <c r="T1284" i="26"/>
  <c r="S1284" i="26"/>
  <c r="P1284" i="26"/>
  <c r="O1284" i="26"/>
  <c r="T1283" i="26"/>
  <c r="S1283" i="26"/>
  <c r="P1283" i="26"/>
  <c r="O1283" i="26"/>
  <c r="T1282" i="26"/>
  <c r="S1282" i="26"/>
  <c r="P1282" i="26"/>
  <c r="O1282" i="26"/>
  <c r="T1281" i="26"/>
  <c r="S1281" i="26"/>
  <c r="P1281" i="26"/>
  <c r="O1281" i="26"/>
  <c r="T1280" i="26"/>
  <c r="S1280" i="26"/>
  <c r="P1280" i="26"/>
  <c r="O1280" i="26"/>
  <c r="T1279" i="26"/>
  <c r="S1279" i="26"/>
  <c r="P1279" i="26"/>
  <c r="O1279" i="26"/>
  <c r="T1278" i="26"/>
  <c r="S1278" i="26"/>
  <c r="P1278" i="26"/>
  <c r="O1278" i="26"/>
  <c r="T1277" i="26"/>
  <c r="S1277" i="26"/>
  <c r="P1277" i="26"/>
  <c r="O1277" i="26"/>
  <c r="T1276" i="26"/>
  <c r="S1276" i="26"/>
  <c r="P1276" i="26"/>
  <c r="O1276" i="26"/>
  <c r="T1275" i="26"/>
  <c r="S1275" i="26"/>
  <c r="P1275" i="26"/>
  <c r="O1275" i="26"/>
  <c r="T1274" i="26"/>
  <c r="S1274" i="26"/>
  <c r="P1274" i="26"/>
  <c r="O1274" i="26"/>
  <c r="T1273" i="26"/>
  <c r="S1273" i="26"/>
  <c r="P1273" i="26"/>
  <c r="O1273" i="26"/>
  <c r="T1272" i="26"/>
  <c r="S1272" i="26"/>
  <c r="P1272" i="26"/>
  <c r="O1272" i="26"/>
  <c r="T1271" i="26"/>
  <c r="S1271" i="26"/>
  <c r="P1271" i="26"/>
  <c r="O1271" i="26"/>
  <c r="T1270" i="26"/>
  <c r="S1270" i="26"/>
  <c r="P1270" i="26"/>
  <c r="O1270" i="26"/>
  <c r="T1269" i="26"/>
  <c r="S1269" i="26"/>
  <c r="P1269" i="26"/>
  <c r="O1269" i="26"/>
  <c r="T1268" i="26"/>
  <c r="S1268" i="26"/>
  <c r="P1268" i="26"/>
  <c r="O1268" i="26"/>
  <c r="T1267" i="26"/>
  <c r="S1267" i="26"/>
  <c r="P1267" i="26"/>
  <c r="O1267" i="26"/>
  <c r="T1266" i="26"/>
  <c r="S1266" i="26"/>
  <c r="P1266" i="26"/>
  <c r="O1266" i="26"/>
  <c r="T1265" i="26"/>
  <c r="S1265" i="26"/>
  <c r="P1265" i="26"/>
  <c r="O1265" i="26"/>
  <c r="T1264" i="26"/>
  <c r="S1264" i="26"/>
  <c r="P1264" i="26"/>
  <c r="O1264" i="26"/>
  <c r="T1263" i="26"/>
  <c r="S1263" i="26"/>
  <c r="P1263" i="26"/>
  <c r="O1263" i="26"/>
  <c r="T1262" i="26"/>
  <c r="S1262" i="26"/>
  <c r="P1262" i="26"/>
  <c r="O1262" i="26"/>
  <c r="T1261" i="26"/>
  <c r="S1261" i="26"/>
  <c r="P1261" i="26"/>
  <c r="O1261" i="26"/>
  <c r="T1260" i="26"/>
  <c r="S1260" i="26"/>
  <c r="P1260" i="26"/>
  <c r="O1260" i="26"/>
  <c r="T1259" i="26"/>
  <c r="S1259" i="26"/>
  <c r="P1259" i="26"/>
  <c r="O1259" i="26"/>
  <c r="T1258" i="26"/>
  <c r="S1258" i="26"/>
  <c r="P1258" i="26"/>
  <c r="O1258" i="26"/>
  <c r="T1257" i="26"/>
  <c r="S1257" i="26"/>
  <c r="P1257" i="26"/>
  <c r="O1257" i="26"/>
  <c r="T1256" i="26"/>
  <c r="S1256" i="26"/>
  <c r="P1256" i="26"/>
  <c r="O1256" i="26"/>
  <c r="T1255" i="26"/>
  <c r="S1255" i="26"/>
  <c r="P1255" i="26"/>
  <c r="O1255" i="26"/>
  <c r="T1254" i="26"/>
  <c r="S1254" i="26"/>
  <c r="P1254" i="26"/>
  <c r="O1254" i="26"/>
  <c r="T1253" i="26"/>
  <c r="S1253" i="26"/>
  <c r="P1253" i="26"/>
  <c r="O1253" i="26"/>
  <c r="T1252" i="26"/>
  <c r="S1252" i="26"/>
  <c r="P1252" i="26"/>
  <c r="O1252" i="26"/>
  <c r="T1251" i="26"/>
  <c r="S1251" i="26"/>
  <c r="P1251" i="26"/>
  <c r="O1251" i="26"/>
  <c r="T1250" i="26"/>
  <c r="S1250" i="26"/>
  <c r="P1250" i="26"/>
  <c r="O1250" i="26"/>
  <c r="T1249" i="26"/>
  <c r="S1249" i="26"/>
  <c r="P1249" i="26"/>
  <c r="O1249" i="26"/>
  <c r="T1248" i="26"/>
  <c r="S1248" i="26"/>
  <c r="P1248" i="26"/>
  <c r="O1248" i="26"/>
  <c r="T1247" i="26"/>
  <c r="S1247" i="26"/>
  <c r="P1247" i="26"/>
  <c r="O1247" i="26"/>
  <c r="T1246" i="26"/>
  <c r="S1246" i="26"/>
  <c r="P1246" i="26"/>
  <c r="O1246" i="26"/>
  <c r="T1245" i="26"/>
  <c r="S1245" i="26"/>
  <c r="P1245" i="26"/>
  <c r="O1245" i="26"/>
  <c r="T1244" i="26"/>
  <c r="S1244" i="26"/>
  <c r="P1244" i="26"/>
  <c r="O1244" i="26"/>
  <c r="T1243" i="26"/>
  <c r="S1243" i="26"/>
  <c r="P1243" i="26"/>
  <c r="O1243" i="26"/>
  <c r="T1242" i="26"/>
  <c r="S1242" i="26"/>
  <c r="P1242" i="26"/>
  <c r="O1242" i="26"/>
  <c r="T1241" i="26"/>
  <c r="S1241" i="26"/>
  <c r="P1241" i="26"/>
  <c r="O1241" i="26"/>
  <c r="T1240" i="26"/>
  <c r="S1240" i="26"/>
  <c r="P1240" i="26"/>
  <c r="O1240" i="26"/>
  <c r="T1239" i="26"/>
  <c r="S1239" i="26"/>
  <c r="P1239" i="26"/>
  <c r="O1239" i="26"/>
  <c r="T1238" i="26"/>
  <c r="S1238" i="26"/>
  <c r="P1238" i="26"/>
  <c r="O1238" i="26"/>
  <c r="T1237" i="26"/>
  <c r="S1237" i="26"/>
  <c r="P1237" i="26"/>
  <c r="O1237" i="26"/>
  <c r="T1236" i="26"/>
  <c r="S1236" i="26"/>
  <c r="P1236" i="26"/>
  <c r="O1236" i="26"/>
  <c r="T1235" i="26"/>
  <c r="S1235" i="26"/>
  <c r="P1235" i="26"/>
  <c r="O1235" i="26"/>
  <c r="T1234" i="26"/>
  <c r="S1234" i="26"/>
  <c r="P1234" i="26"/>
  <c r="O1234" i="26"/>
  <c r="T1233" i="26"/>
  <c r="S1233" i="26"/>
  <c r="P1233" i="26"/>
  <c r="O1233" i="26"/>
  <c r="T1232" i="26"/>
  <c r="S1232" i="26"/>
  <c r="P1232" i="26"/>
  <c r="O1232" i="26"/>
  <c r="T1231" i="26"/>
  <c r="S1231" i="26"/>
  <c r="P1231" i="26"/>
  <c r="O1231" i="26"/>
  <c r="T1230" i="26"/>
  <c r="S1230" i="26"/>
  <c r="P1230" i="26"/>
  <c r="O1230" i="26"/>
  <c r="T1229" i="26"/>
  <c r="S1229" i="26"/>
  <c r="P1229" i="26"/>
  <c r="O1229" i="26"/>
  <c r="T1228" i="26"/>
  <c r="S1228" i="26"/>
  <c r="P1228" i="26"/>
  <c r="O1228" i="26"/>
  <c r="T1227" i="26"/>
  <c r="S1227" i="26"/>
  <c r="P1227" i="26"/>
  <c r="O1227" i="26"/>
  <c r="T1226" i="26"/>
  <c r="S1226" i="26"/>
  <c r="P1226" i="26"/>
  <c r="O1226" i="26"/>
  <c r="T1225" i="26"/>
  <c r="S1225" i="26"/>
  <c r="P1225" i="26"/>
  <c r="O1225" i="26"/>
  <c r="T1224" i="26"/>
  <c r="S1224" i="26"/>
  <c r="P1224" i="26"/>
  <c r="O1224" i="26"/>
  <c r="T1223" i="26"/>
  <c r="S1223" i="26"/>
  <c r="P1223" i="26"/>
  <c r="O1223" i="26"/>
  <c r="T1222" i="26"/>
  <c r="S1222" i="26"/>
  <c r="P1222" i="26"/>
  <c r="O1222" i="26"/>
  <c r="T1221" i="26"/>
  <c r="S1221" i="26"/>
  <c r="P1221" i="26"/>
  <c r="O1221" i="26"/>
  <c r="T1220" i="26"/>
  <c r="S1220" i="26"/>
  <c r="P1220" i="26"/>
  <c r="O1220" i="26"/>
  <c r="T1219" i="26"/>
  <c r="S1219" i="26"/>
  <c r="P1219" i="26"/>
  <c r="O1219" i="26"/>
  <c r="T1218" i="26"/>
  <c r="S1218" i="26"/>
  <c r="P1218" i="26"/>
  <c r="O1218" i="26"/>
  <c r="T1217" i="26"/>
  <c r="S1217" i="26"/>
  <c r="P1217" i="26"/>
  <c r="O1217" i="26"/>
  <c r="T1216" i="26"/>
  <c r="S1216" i="26"/>
  <c r="P1216" i="26"/>
  <c r="O1216" i="26"/>
  <c r="T1215" i="26"/>
  <c r="S1215" i="26"/>
  <c r="P1215" i="26"/>
  <c r="O1215" i="26"/>
  <c r="T1214" i="26"/>
  <c r="S1214" i="26"/>
  <c r="P1214" i="26"/>
  <c r="O1214" i="26"/>
  <c r="T1213" i="26"/>
  <c r="S1213" i="26"/>
  <c r="P1213" i="26"/>
  <c r="O1213" i="26"/>
  <c r="T1212" i="26"/>
  <c r="S1212" i="26"/>
  <c r="P1212" i="26"/>
  <c r="O1212" i="26"/>
  <c r="T1211" i="26"/>
  <c r="S1211" i="26"/>
  <c r="P1211" i="26"/>
  <c r="O1211" i="26"/>
  <c r="T1210" i="26"/>
  <c r="S1210" i="26"/>
  <c r="P1210" i="26"/>
  <c r="O1210" i="26"/>
  <c r="T1209" i="26"/>
  <c r="S1209" i="26"/>
  <c r="P1209" i="26"/>
  <c r="O1209" i="26"/>
  <c r="T1208" i="26"/>
  <c r="S1208" i="26"/>
  <c r="P1208" i="26"/>
  <c r="O1208" i="26"/>
  <c r="T1207" i="26"/>
  <c r="S1207" i="26"/>
  <c r="P1207" i="26"/>
  <c r="O1207" i="26"/>
  <c r="T1206" i="26"/>
  <c r="S1206" i="26"/>
  <c r="P1206" i="26"/>
  <c r="O1206" i="26"/>
  <c r="T1205" i="26"/>
  <c r="S1205" i="26"/>
  <c r="P1205" i="26"/>
  <c r="O1205" i="26"/>
  <c r="T1204" i="26"/>
  <c r="S1204" i="26"/>
  <c r="P1204" i="26"/>
  <c r="O1204" i="26"/>
  <c r="T1203" i="26"/>
  <c r="S1203" i="26"/>
  <c r="P1203" i="26"/>
  <c r="O1203" i="26"/>
  <c r="T1202" i="26"/>
  <c r="S1202" i="26"/>
  <c r="P1202" i="26"/>
  <c r="O1202" i="26"/>
  <c r="T1201" i="26"/>
  <c r="S1201" i="26"/>
  <c r="P1201" i="26"/>
  <c r="O1201" i="26"/>
  <c r="T1200" i="26"/>
  <c r="S1200" i="26"/>
  <c r="P1200" i="26"/>
  <c r="O1200" i="26"/>
  <c r="T1199" i="26"/>
  <c r="S1199" i="26"/>
  <c r="P1199" i="26"/>
  <c r="O1199" i="26"/>
  <c r="T1198" i="26"/>
  <c r="S1198" i="26"/>
  <c r="P1198" i="26"/>
  <c r="O1198" i="26"/>
  <c r="T1197" i="26"/>
  <c r="S1197" i="26"/>
  <c r="P1197" i="26"/>
  <c r="O1197" i="26"/>
  <c r="T1196" i="26"/>
  <c r="S1196" i="26"/>
  <c r="P1196" i="26"/>
  <c r="O1196" i="26"/>
  <c r="T1195" i="26"/>
  <c r="S1195" i="26"/>
  <c r="P1195" i="26"/>
  <c r="O1195" i="26"/>
  <c r="T1194" i="26"/>
  <c r="S1194" i="26"/>
  <c r="P1194" i="26"/>
  <c r="O1194" i="26"/>
  <c r="T1193" i="26"/>
  <c r="S1193" i="26"/>
  <c r="P1193" i="26"/>
  <c r="O1193" i="26"/>
  <c r="T1192" i="26"/>
  <c r="S1192" i="26"/>
  <c r="P1192" i="26"/>
  <c r="O1192" i="26"/>
  <c r="T1191" i="26"/>
  <c r="S1191" i="26"/>
  <c r="P1191" i="26"/>
  <c r="O1191" i="26"/>
  <c r="T1190" i="26"/>
  <c r="S1190" i="26"/>
  <c r="P1190" i="26"/>
  <c r="O1190" i="26"/>
  <c r="T1189" i="26"/>
  <c r="S1189" i="26"/>
  <c r="P1189" i="26"/>
  <c r="O1189" i="26"/>
  <c r="T1188" i="26"/>
  <c r="S1188" i="26"/>
  <c r="P1188" i="26"/>
  <c r="O1188" i="26"/>
  <c r="T1187" i="26"/>
  <c r="S1187" i="26"/>
  <c r="P1187" i="26"/>
  <c r="O1187" i="26"/>
  <c r="T1186" i="26"/>
  <c r="S1186" i="26"/>
  <c r="P1186" i="26"/>
  <c r="O1186" i="26"/>
  <c r="T1185" i="26"/>
  <c r="S1185" i="26"/>
  <c r="P1185" i="26"/>
  <c r="O1185" i="26"/>
  <c r="T1184" i="26"/>
  <c r="S1184" i="26"/>
  <c r="P1184" i="26"/>
  <c r="O1184" i="26"/>
  <c r="T1183" i="26"/>
  <c r="S1183" i="26"/>
  <c r="P1183" i="26"/>
  <c r="O1183" i="26"/>
  <c r="T1182" i="26"/>
  <c r="S1182" i="26"/>
  <c r="P1182" i="26"/>
  <c r="O1182" i="26"/>
  <c r="T1181" i="26"/>
  <c r="S1181" i="26"/>
  <c r="P1181" i="26"/>
  <c r="O1181" i="26"/>
  <c r="T1180" i="26"/>
  <c r="S1180" i="26"/>
  <c r="P1180" i="26"/>
  <c r="O1180" i="26"/>
  <c r="T1179" i="26"/>
  <c r="S1179" i="26"/>
  <c r="P1179" i="26"/>
  <c r="O1179" i="26"/>
  <c r="T1178" i="26"/>
  <c r="S1178" i="26"/>
  <c r="P1178" i="26"/>
  <c r="O1178" i="26"/>
  <c r="T1177" i="26"/>
  <c r="S1177" i="26"/>
  <c r="P1177" i="26"/>
  <c r="O1177" i="26"/>
  <c r="T1176" i="26"/>
  <c r="S1176" i="26"/>
  <c r="P1176" i="26"/>
  <c r="O1176" i="26"/>
  <c r="T1175" i="26"/>
  <c r="S1175" i="26"/>
  <c r="P1175" i="26"/>
  <c r="O1175" i="26"/>
  <c r="T1174" i="26"/>
  <c r="S1174" i="26"/>
  <c r="P1174" i="26"/>
  <c r="O1174" i="26"/>
  <c r="T1173" i="26"/>
  <c r="S1173" i="26"/>
  <c r="P1173" i="26"/>
  <c r="O1173" i="26"/>
  <c r="T1172" i="26"/>
  <c r="S1172" i="26"/>
  <c r="P1172" i="26"/>
  <c r="O1172" i="26"/>
  <c r="T1171" i="26"/>
  <c r="S1171" i="26"/>
  <c r="P1171" i="26"/>
  <c r="O1171" i="26"/>
  <c r="T1170" i="26"/>
  <c r="S1170" i="26"/>
  <c r="P1170" i="26"/>
  <c r="O1170" i="26"/>
  <c r="T1169" i="26"/>
  <c r="S1169" i="26"/>
  <c r="P1169" i="26"/>
  <c r="O1169" i="26"/>
  <c r="T1168" i="26"/>
  <c r="S1168" i="26"/>
  <c r="P1168" i="26"/>
  <c r="O1168" i="26"/>
  <c r="T1167" i="26"/>
  <c r="S1167" i="26"/>
  <c r="P1167" i="26"/>
  <c r="O1167" i="26"/>
  <c r="T1166" i="26"/>
  <c r="S1166" i="26"/>
  <c r="P1166" i="26"/>
  <c r="O1166" i="26"/>
  <c r="T1165" i="26"/>
  <c r="S1165" i="26"/>
  <c r="P1165" i="26"/>
  <c r="O1165" i="26"/>
  <c r="T1164" i="26"/>
  <c r="S1164" i="26"/>
  <c r="P1164" i="26"/>
  <c r="O1164" i="26"/>
  <c r="T1163" i="26"/>
  <c r="S1163" i="26"/>
  <c r="P1163" i="26"/>
  <c r="O1163" i="26"/>
  <c r="T1162" i="26"/>
  <c r="S1162" i="26"/>
  <c r="P1162" i="26"/>
  <c r="O1162" i="26"/>
  <c r="T1161" i="26"/>
  <c r="S1161" i="26"/>
  <c r="P1161" i="26"/>
  <c r="O1161" i="26"/>
  <c r="T1160" i="26"/>
  <c r="S1160" i="26"/>
  <c r="P1160" i="26"/>
  <c r="O1160" i="26"/>
  <c r="T1159" i="26"/>
  <c r="S1159" i="26"/>
  <c r="P1159" i="26"/>
  <c r="O1159" i="26"/>
  <c r="T1158" i="26"/>
  <c r="S1158" i="26"/>
  <c r="P1158" i="26"/>
  <c r="O1158" i="26"/>
  <c r="T1157" i="26"/>
  <c r="S1157" i="26"/>
  <c r="P1157" i="26"/>
  <c r="O1157" i="26"/>
  <c r="T1156" i="26"/>
  <c r="S1156" i="26"/>
  <c r="P1156" i="26"/>
  <c r="O1156" i="26"/>
  <c r="T1155" i="26"/>
  <c r="S1155" i="26"/>
  <c r="P1155" i="26"/>
  <c r="O1155" i="26"/>
  <c r="T1154" i="26"/>
  <c r="S1154" i="26"/>
  <c r="P1154" i="26"/>
  <c r="O1154" i="26"/>
  <c r="T1153" i="26"/>
  <c r="S1153" i="26"/>
  <c r="P1153" i="26"/>
  <c r="O1153" i="26"/>
  <c r="T1152" i="26"/>
  <c r="S1152" i="26"/>
  <c r="P1152" i="26"/>
  <c r="O1152" i="26"/>
  <c r="T1151" i="26"/>
  <c r="S1151" i="26"/>
  <c r="P1151" i="26"/>
  <c r="O1151" i="26"/>
  <c r="T1150" i="26"/>
  <c r="S1150" i="26"/>
  <c r="P1150" i="26"/>
  <c r="O1150" i="26"/>
  <c r="T1149" i="26"/>
  <c r="S1149" i="26"/>
  <c r="P1149" i="26"/>
  <c r="O1149" i="26"/>
  <c r="T1148" i="26"/>
  <c r="S1148" i="26"/>
  <c r="P1148" i="26"/>
  <c r="O1148" i="26"/>
  <c r="T1147" i="26"/>
  <c r="S1147" i="26"/>
  <c r="P1147" i="26"/>
  <c r="O1147" i="26"/>
  <c r="T1146" i="26"/>
  <c r="S1146" i="26"/>
  <c r="P1146" i="26"/>
  <c r="O1146" i="26"/>
  <c r="T1145" i="26"/>
  <c r="S1145" i="26"/>
  <c r="P1145" i="26"/>
  <c r="O1145" i="26"/>
  <c r="T1144" i="26"/>
  <c r="S1144" i="26"/>
  <c r="P1144" i="26"/>
  <c r="O1144" i="26"/>
  <c r="T1143" i="26"/>
  <c r="S1143" i="26"/>
  <c r="P1143" i="26"/>
  <c r="O1143" i="26"/>
  <c r="T1142" i="26"/>
  <c r="S1142" i="26"/>
  <c r="P1142" i="26"/>
  <c r="O1142" i="26"/>
  <c r="T1141" i="26"/>
  <c r="S1141" i="26"/>
  <c r="P1141" i="26"/>
  <c r="O1141" i="26"/>
  <c r="T1140" i="26"/>
  <c r="S1140" i="26"/>
  <c r="P1140" i="26"/>
  <c r="O1140" i="26"/>
  <c r="T1139" i="26"/>
  <c r="S1139" i="26"/>
  <c r="P1139" i="26"/>
  <c r="O1139" i="26"/>
  <c r="T1138" i="26"/>
  <c r="S1138" i="26"/>
  <c r="P1138" i="26"/>
  <c r="O1138" i="26"/>
  <c r="T1137" i="26"/>
  <c r="S1137" i="26"/>
  <c r="P1137" i="26"/>
  <c r="O1137" i="26"/>
  <c r="T1136" i="26"/>
  <c r="S1136" i="26"/>
  <c r="P1136" i="26"/>
  <c r="O1136" i="26"/>
  <c r="T1135" i="26"/>
  <c r="S1135" i="26"/>
  <c r="P1135" i="26"/>
  <c r="O1135" i="26"/>
  <c r="T1134" i="26"/>
  <c r="S1134" i="26"/>
  <c r="P1134" i="26"/>
  <c r="O1134" i="26"/>
  <c r="T1133" i="26"/>
  <c r="S1133" i="26"/>
  <c r="P1133" i="26"/>
  <c r="O1133" i="26"/>
  <c r="T1132" i="26"/>
  <c r="S1132" i="26"/>
  <c r="P1132" i="26"/>
  <c r="O1132" i="26"/>
  <c r="T1131" i="26"/>
  <c r="S1131" i="26"/>
  <c r="P1131" i="26"/>
  <c r="O1131" i="26"/>
  <c r="T1130" i="26"/>
  <c r="S1130" i="26"/>
  <c r="P1130" i="26"/>
  <c r="O1130" i="26"/>
  <c r="T1129" i="26"/>
  <c r="S1129" i="26"/>
  <c r="P1129" i="26"/>
  <c r="O1129" i="26"/>
  <c r="T1128" i="26"/>
  <c r="S1128" i="26"/>
  <c r="P1128" i="26"/>
  <c r="O1128" i="26"/>
  <c r="T1127" i="26"/>
  <c r="S1127" i="26"/>
  <c r="P1127" i="26"/>
  <c r="O1127" i="26"/>
  <c r="T1126" i="26"/>
  <c r="S1126" i="26"/>
  <c r="P1126" i="26"/>
  <c r="O1126" i="26"/>
  <c r="T1125" i="26"/>
  <c r="S1125" i="26"/>
  <c r="P1125" i="26"/>
  <c r="O1125" i="26"/>
  <c r="T1124" i="26"/>
  <c r="S1124" i="26"/>
  <c r="P1124" i="26"/>
  <c r="O1124" i="26"/>
  <c r="T1123" i="26"/>
  <c r="S1123" i="26"/>
  <c r="P1123" i="26"/>
  <c r="O1123" i="26"/>
  <c r="T1122" i="26"/>
  <c r="S1122" i="26"/>
  <c r="P1122" i="26"/>
  <c r="O1122" i="26"/>
  <c r="T1121" i="26"/>
  <c r="S1121" i="26"/>
  <c r="P1121" i="26"/>
  <c r="O1121" i="26"/>
  <c r="T1120" i="26"/>
  <c r="S1120" i="26"/>
  <c r="P1120" i="26"/>
  <c r="O1120" i="26"/>
  <c r="T1119" i="26"/>
  <c r="S1119" i="26"/>
  <c r="P1119" i="26"/>
  <c r="O1119" i="26"/>
  <c r="T1118" i="26"/>
  <c r="S1118" i="26"/>
  <c r="P1118" i="26"/>
  <c r="O1118" i="26"/>
  <c r="T1117" i="26"/>
  <c r="S1117" i="26"/>
  <c r="P1117" i="26"/>
  <c r="O1117" i="26"/>
  <c r="T1116" i="26"/>
  <c r="S1116" i="26"/>
  <c r="P1116" i="26"/>
  <c r="O1116" i="26"/>
  <c r="T1115" i="26"/>
  <c r="S1115" i="26"/>
  <c r="P1115" i="26"/>
  <c r="O1115" i="26"/>
  <c r="T1114" i="26"/>
  <c r="S1114" i="26"/>
  <c r="P1114" i="26"/>
  <c r="O1114" i="26"/>
  <c r="T1113" i="26"/>
  <c r="S1113" i="26"/>
  <c r="P1113" i="26"/>
  <c r="O1113" i="26"/>
  <c r="T1112" i="26"/>
  <c r="S1112" i="26"/>
  <c r="P1112" i="26"/>
  <c r="O1112" i="26"/>
  <c r="T1111" i="26"/>
  <c r="S1111" i="26"/>
  <c r="P1111" i="26"/>
  <c r="O1111" i="26"/>
  <c r="T1110" i="26"/>
  <c r="S1110" i="26"/>
  <c r="P1110" i="26"/>
  <c r="O1110" i="26"/>
  <c r="T1109" i="26"/>
  <c r="S1109" i="26"/>
  <c r="P1109" i="26"/>
  <c r="O1109" i="26"/>
  <c r="T1108" i="26"/>
  <c r="S1108" i="26"/>
  <c r="P1108" i="26"/>
  <c r="O1108" i="26"/>
  <c r="T1107" i="26"/>
  <c r="S1107" i="26"/>
  <c r="P1107" i="26"/>
  <c r="O1107" i="26"/>
  <c r="T1106" i="26"/>
  <c r="S1106" i="26"/>
  <c r="P1106" i="26"/>
  <c r="O1106" i="26"/>
  <c r="T1105" i="26"/>
  <c r="S1105" i="26"/>
  <c r="P1105" i="26"/>
  <c r="O1105" i="26"/>
  <c r="T1104" i="26"/>
  <c r="S1104" i="26"/>
  <c r="P1104" i="26"/>
  <c r="O1104" i="26"/>
  <c r="T1103" i="26"/>
  <c r="S1103" i="26"/>
  <c r="P1103" i="26"/>
  <c r="O1103" i="26"/>
  <c r="T1102" i="26"/>
  <c r="S1102" i="26"/>
  <c r="P1102" i="26"/>
  <c r="O1102" i="26"/>
  <c r="T1101" i="26"/>
  <c r="S1101" i="26"/>
  <c r="P1101" i="26"/>
  <c r="O1101" i="26"/>
  <c r="T1100" i="26"/>
  <c r="S1100" i="26"/>
  <c r="P1100" i="26"/>
  <c r="O1100" i="26"/>
  <c r="T1099" i="26"/>
  <c r="S1099" i="26"/>
  <c r="P1099" i="26"/>
  <c r="O1099" i="26"/>
  <c r="T1098" i="26"/>
  <c r="S1098" i="26"/>
  <c r="P1098" i="26"/>
  <c r="O1098" i="26"/>
  <c r="T1097" i="26"/>
  <c r="S1097" i="26"/>
  <c r="P1097" i="26"/>
  <c r="O1097" i="26"/>
  <c r="T1096" i="26"/>
  <c r="S1096" i="26"/>
  <c r="P1096" i="26"/>
  <c r="O1096" i="26"/>
  <c r="T1095" i="26"/>
  <c r="S1095" i="26"/>
  <c r="P1095" i="26"/>
  <c r="O1095" i="26"/>
  <c r="T1094" i="26"/>
  <c r="S1094" i="26"/>
  <c r="P1094" i="26"/>
  <c r="O1094" i="26"/>
  <c r="T1093" i="26"/>
  <c r="S1093" i="26"/>
  <c r="P1093" i="26"/>
  <c r="O1093" i="26"/>
  <c r="T1092" i="26"/>
  <c r="S1092" i="26"/>
  <c r="P1092" i="26"/>
  <c r="O1092" i="26"/>
  <c r="T1091" i="26"/>
  <c r="S1091" i="26"/>
  <c r="P1091" i="26"/>
  <c r="O1091" i="26"/>
  <c r="T1090" i="26"/>
  <c r="S1090" i="26"/>
  <c r="P1090" i="26"/>
  <c r="O1090" i="26"/>
  <c r="T1089" i="26"/>
  <c r="S1089" i="26"/>
  <c r="P1089" i="26"/>
  <c r="O1089" i="26"/>
  <c r="T1088" i="26"/>
  <c r="S1088" i="26"/>
  <c r="P1088" i="26"/>
  <c r="O1088" i="26"/>
  <c r="T1087" i="26"/>
  <c r="S1087" i="26"/>
  <c r="P1087" i="26"/>
  <c r="O1087" i="26"/>
  <c r="T1086" i="26"/>
  <c r="S1086" i="26"/>
  <c r="P1086" i="26"/>
  <c r="O1086" i="26"/>
  <c r="T1085" i="26"/>
  <c r="S1085" i="26"/>
  <c r="P1085" i="26"/>
  <c r="O1085" i="26"/>
  <c r="T1084" i="26"/>
  <c r="S1084" i="26"/>
  <c r="P1084" i="26"/>
  <c r="O1084" i="26"/>
  <c r="T1083" i="26"/>
  <c r="S1083" i="26"/>
  <c r="P1083" i="26"/>
  <c r="O1083" i="26"/>
  <c r="T1082" i="26"/>
  <c r="S1082" i="26"/>
  <c r="P1082" i="26"/>
  <c r="O1082" i="26"/>
  <c r="T1081" i="26"/>
  <c r="S1081" i="26"/>
  <c r="P1081" i="26"/>
  <c r="O1081" i="26"/>
  <c r="T1080" i="26"/>
  <c r="S1080" i="26"/>
  <c r="P1080" i="26"/>
  <c r="O1080" i="26"/>
  <c r="T1079" i="26"/>
  <c r="S1079" i="26"/>
  <c r="P1079" i="26"/>
  <c r="O1079" i="26"/>
  <c r="T1078" i="26"/>
  <c r="S1078" i="26"/>
  <c r="P1078" i="26"/>
  <c r="O1078" i="26"/>
  <c r="T1077" i="26"/>
  <c r="S1077" i="26"/>
  <c r="P1077" i="26"/>
  <c r="O1077" i="26"/>
  <c r="T1076" i="26"/>
  <c r="S1076" i="26"/>
  <c r="P1076" i="26"/>
  <c r="O1076" i="26"/>
  <c r="T1075" i="26"/>
  <c r="S1075" i="26"/>
  <c r="P1075" i="26"/>
  <c r="O1075" i="26"/>
  <c r="T1074" i="26"/>
  <c r="S1074" i="26"/>
  <c r="P1074" i="26"/>
  <c r="O1074" i="26"/>
  <c r="T1073" i="26"/>
  <c r="S1073" i="26"/>
  <c r="P1073" i="26"/>
  <c r="O1073" i="26"/>
  <c r="T1072" i="26"/>
  <c r="S1072" i="26"/>
  <c r="P1072" i="26"/>
  <c r="O1072" i="26"/>
  <c r="T1071" i="26"/>
  <c r="S1071" i="26"/>
  <c r="P1071" i="26"/>
  <c r="O1071" i="26"/>
  <c r="T1070" i="26"/>
  <c r="S1070" i="26"/>
  <c r="P1070" i="26"/>
  <c r="O1070" i="26"/>
  <c r="T1069" i="26"/>
  <c r="S1069" i="26"/>
  <c r="P1069" i="26"/>
  <c r="O1069" i="26"/>
  <c r="T1068" i="26"/>
  <c r="S1068" i="26"/>
  <c r="P1068" i="26"/>
  <c r="O1068" i="26"/>
  <c r="T1067" i="26"/>
  <c r="S1067" i="26"/>
  <c r="P1067" i="26"/>
  <c r="O1067" i="26"/>
  <c r="T1066" i="26"/>
  <c r="S1066" i="26"/>
  <c r="P1066" i="26"/>
  <c r="O1066" i="26"/>
  <c r="T1065" i="26"/>
  <c r="S1065" i="26"/>
  <c r="P1065" i="26"/>
  <c r="O1065" i="26"/>
  <c r="T1064" i="26"/>
  <c r="S1064" i="26"/>
  <c r="P1064" i="26"/>
  <c r="O1064" i="26"/>
  <c r="T1063" i="26"/>
  <c r="S1063" i="26"/>
  <c r="P1063" i="26"/>
  <c r="O1063" i="26"/>
  <c r="T1062" i="26"/>
  <c r="S1062" i="26"/>
  <c r="P1062" i="26"/>
  <c r="O1062" i="26"/>
  <c r="T1061" i="26"/>
  <c r="S1061" i="26"/>
  <c r="P1061" i="26"/>
  <c r="O1061" i="26"/>
  <c r="T1060" i="26"/>
  <c r="S1060" i="26"/>
  <c r="P1060" i="26"/>
  <c r="O1060" i="26"/>
  <c r="T1059" i="26"/>
  <c r="S1059" i="26"/>
  <c r="P1059" i="26"/>
  <c r="O1059" i="26"/>
  <c r="T1058" i="26"/>
  <c r="S1058" i="26"/>
  <c r="P1058" i="26"/>
  <c r="O1058" i="26"/>
  <c r="T1057" i="26"/>
  <c r="S1057" i="26"/>
  <c r="P1057" i="26"/>
  <c r="O1057" i="26"/>
  <c r="T1056" i="26"/>
  <c r="S1056" i="26"/>
  <c r="P1056" i="26"/>
  <c r="O1056" i="26"/>
  <c r="T1055" i="26"/>
  <c r="S1055" i="26"/>
  <c r="P1055" i="26"/>
  <c r="O1055" i="26"/>
  <c r="T1054" i="26"/>
  <c r="S1054" i="26"/>
  <c r="P1054" i="26"/>
  <c r="O1054" i="26"/>
  <c r="T1053" i="26"/>
  <c r="S1053" i="26"/>
  <c r="P1053" i="26"/>
  <c r="O1053" i="26"/>
  <c r="T1052" i="26"/>
  <c r="S1052" i="26"/>
  <c r="P1052" i="26"/>
  <c r="O1052" i="26"/>
  <c r="T1051" i="26"/>
  <c r="S1051" i="26"/>
  <c r="P1051" i="26"/>
  <c r="O1051" i="26"/>
  <c r="T1050" i="26"/>
  <c r="S1050" i="26"/>
  <c r="P1050" i="26"/>
  <c r="O1050" i="26"/>
  <c r="T1049" i="26"/>
  <c r="S1049" i="26"/>
  <c r="P1049" i="26"/>
  <c r="O1049" i="26"/>
  <c r="T1048" i="26"/>
  <c r="S1048" i="26"/>
  <c r="P1048" i="26"/>
  <c r="O1048" i="26"/>
  <c r="T1047" i="26"/>
  <c r="S1047" i="26"/>
  <c r="P1047" i="26"/>
  <c r="O1047" i="26"/>
  <c r="T1046" i="26"/>
  <c r="S1046" i="26"/>
  <c r="P1046" i="26"/>
  <c r="O1046" i="26"/>
  <c r="T1045" i="26"/>
  <c r="S1045" i="26"/>
  <c r="P1045" i="26"/>
  <c r="O1045" i="26"/>
  <c r="T1044" i="26"/>
  <c r="S1044" i="26"/>
  <c r="P1044" i="26"/>
  <c r="O1044" i="26"/>
  <c r="T1043" i="26"/>
  <c r="S1043" i="26"/>
  <c r="P1043" i="26"/>
  <c r="O1043" i="26"/>
  <c r="T1042" i="26"/>
  <c r="S1042" i="26"/>
  <c r="P1042" i="26"/>
  <c r="O1042" i="26"/>
  <c r="T1041" i="26"/>
  <c r="S1041" i="26"/>
  <c r="P1041" i="26"/>
  <c r="O1041" i="26"/>
  <c r="T1040" i="26"/>
  <c r="S1040" i="26"/>
  <c r="P1040" i="26"/>
  <c r="O1040" i="26"/>
  <c r="T1039" i="26"/>
  <c r="S1039" i="26"/>
  <c r="P1039" i="26"/>
  <c r="O1039" i="26"/>
  <c r="T1038" i="26"/>
  <c r="S1038" i="26"/>
  <c r="P1038" i="26"/>
  <c r="O1038" i="26"/>
  <c r="T1037" i="26"/>
  <c r="S1037" i="26"/>
  <c r="P1037" i="26"/>
  <c r="O1037" i="26"/>
  <c r="T1036" i="26"/>
  <c r="S1036" i="26"/>
  <c r="P1036" i="26"/>
  <c r="O1036" i="26"/>
  <c r="T1035" i="26"/>
  <c r="S1035" i="26"/>
  <c r="P1035" i="26"/>
  <c r="O1035" i="26"/>
  <c r="T1034" i="26"/>
  <c r="S1034" i="26"/>
  <c r="P1034" i="26"/>
  <c r="O1034" i="26"/>
  <c r="T1033" i="26"/>
  <c r="S1033" i="26"/>
  <c r="P1033" i="26"/>
  <c r="O1033" i="26"/>
  <c r="T1032" i="26"/>
  <c r="S1032" i="26"/>
  <c r="P1032" i="26"/>
  <c r="O1032" i="26"/>
  <c r="T1031" i="26"/>
  <c r="S1031" i="26"/>
  <c r="P1031" i="26"/>
  <c r="O1031" i="26"/>
  <c r="T1030" i="26"/>
  <c r="S1030" i="26"/>
  <c r="P1030" i="26"/>
  <c r="O1030" i="26"/>
  <c r="T1029" i="26"/>
  <c r="S1029" i="26"/>
  <c r="P1029" i="26"/>
  <c r="O1029" i="26"/>
  <c r="T1028" i="26"/>
  <c r="S1028" i="26"/>
  <c r="P1028" i="26"/>
  <c r="O1028" i="26"/>
  <c r="T1027" i="26"/>
  <c r="S1027" i="26"/>
  <c r="P1027" i="26"/>
  <c r="O1027" i="26"/>
  <c r="T1026" i="26"/>
  <c r="S1026" i="26"/>
  <c r="P1026" i="26"/>
  <c r="O1026" i="26"/>
  <c r="T1025" i="26"/>
  <c r="S1025" i="26"/>
  <c r="P1025" i="26"/>
  <c r="O1025" i="26"/>
  <c r="T1024" i="26"/>
  <c r="S1024" i="26"/>
  <c r="P1024" i="26"/>
  <c r="O1024" i="26"/>
  <c r="T1023" i="26"/>
  <c r="S1023" i="26"/>
  <c r="P1023" i="26"/>
  <c r="O1023" i="26"/>
  <c r="T1022" i="26"/>
  <c r="S1022" i="26"/>
  <c r="P1022" i="26"/>
  <c r="O1022" i="26"/>
  <c r="T1021" i="26"/>
  <c r="S1021" i="26"/>
  <c r="P1021" i="26"/>
  <c r="O1021" i="26"/>
  <c r="T1020" i="26"/>
  <c r="S1020" i="26"/>
  <c r="P1020" i="26"/>
  <c r="O1020" i="26"/>
  <c r="T1019" i="26"/>
  <c r="S1019" i="26"/>
  <c r="P1019" i="26"/>
  <c r="O1019" i="26"/>
  <c r="T1018" i="26"/>
  <c r="S1018" i="26"/>
  <c r="P1018" i="26"/>
  <c r="O1018" i="26"/>
  <c r="T1017" i="26"/>
  <c r="S1017" i="26"/>
  <c r="P1017" i="26"/>
  <c r="O1017" i="26"/>
  <c r="T1016" i="26"/>
  <c r="S1016" i="26"/>
  <c r="P1016" i="26"/>
  <c r="O1016" i="26"/>
  <c r="T1015" i="26"/>
  <c r="S1015" i="26"/>
  <c r="P1015" i="26"/>
  <c r="O1015" i="26"/>
  <c r="T1014" i="26"/>
  <c r="S1014" i="26"/>
  <c r="P1014" i="26"/>
  <c r="O1014" i="26"/>
  <c r="T1013" i="26"/>
  <c r="S1013" i="26"/>
  <c r="P1013" i="26"/>
  <c r="O1013" i="26"/>
  <c r="T1012" i="26"/>
  <c r="S1012" i="26"/>
  <c r="P1012" i="26"/>
  <c r="O1012" i="26"/>
  <c r="T1011" i="26"/>
  <c r="S1011" i="26"/>
  <c r="P1011" i="26"/>
  <c r="O1011" i="26"/>
  <c r="T1010" i="26"/>
  <c r="S1010" i="26"/>
  <c r="P1010" i="26"/>
  <c r="O1010" i="26"/>
  <c r="T1009" i="26"/>
  <c r="S1009" i="26"/>
  <c r="P1009" i="26"/>
  <c r="O1009" i="26"/>
  <c r="T1008" i="26"/>
  <c r="S1008" i="26"/>
  <c r="P1008" i="26"/>
  <c r="O1008" i="26"/>
  <c r="T1007" i="26"/>
  <c r="S1007" i="26"/>
  <c r="P1007" i="26"/>
  <c r="O1007" i="26"/>
  <c r="T1006" i="26"/>
  <c r="S1006" i="26"/>
  <c r="P1006" i="26"/>
  <c r="O1006" i="26"/>
  <c r="T1005" i="26"/>
  <c r="S1005" i="26"/>
  <c r="P1005" i="26"/>
  <c r="O1005" i="26"/>
  <c r="T1004" i="26"/>
  <c r="S1004" i="26"/>
  <c r="P1004" i="26"/>
  <c r="O1004" i="26"/>
  <c r="T1003" i="26"/>
  <c r="S1003" i="26"/>
  <c r="P1003" i="26"/>
  <c r="O1003" i="26"/>
  <c r="T1002" i="26"/>
  <c r="S1002" i="26"/>
  <c r="P1002" i="26"/>
  <c r="O1002" i="26"/>
  <c r="T1001" i="26"/>
  <c r="S1001" i="26"/>
  <c r="P1001" i="26"/>
  <c r="O1001" i="26"/>
  <c r="T1000" i="26"/>
  <c r="S1000" i="26"/>
  <c r="P1000" i="26"/>
  <c r="O1000" i="26"/>
  <c r="T999" i="26"/>
  <c r="S999" i="26"/>
  <c r="P999" i="26"/>
  <c r="O999" i="26"/>
  <c r="T998" i="26"/>
  <c r="S998" i="26"/>
  <c r="P998" i="26"/>
  <c r="O998" i="26"/>
  <c r="T997" i="26"/>
  <c r="S997" i="26"/>
  <c r="P997" i="26"/>
  <c r="O997" i="26"/>
  <c r="T996" i="26"/>
  <c r="S996" i="26"/>
  <c r="P996" i="26"/>
  <c r="O996" i="26"/>
  <c r="T995" i="26"/>
  <c r="S995" i="26"/>
  <c r="P995" i="26"/>
  <c r="O995" i="26"/>
  <c r="T994" i="26"/>
  <c r="S994" i="26"/>
  <c r="P994" i="26"/>
  <c r="O994" i="26"/>
  <c r="T993" i="26"/>
  <c r="S993" i="26"/>
  <c r="P993" i="26"/>
  <c r="O993" i="26"/>
  <c r="T992" i="26"/>
  <c r="S992" i="26"/>
  <c r="P992" i="26"/>
  <c r="O992" i="26"/>
  <c r="T991" i="26"/>
  <c r="S991" i="26"/>
  <c r="P991" i="26"/>
  <c r="O991" i="26"/>
  <c r="T990" i="26"/>
  <c r="S990" i="26"/>
  <c r="P990" i="26"/>
  <c r="O990" i="26"/>
  <c r="T989" i="26"/>
  <c r="S989" i="26"/>
  <c r="P989" i="26"/>
  <c r="O989" i="26"/>
  <c r="T988" i="26"/>
  <c r="S988" i="26"/>
  <c r="P988" i="26"/>
  <c r="O988" i="26"/>
  <c r="T987" i="26"/>
  <c r="S987" i="26"/>
  <c r="P987" i="26"/>
  <c r="O987" i="26"/>
  <c r="T986" i="26"/>
  <c r="S986" i="26"/>
  <c r="P986" i="26"/>
  <c r="O986" i="26"/>
  <c r="T985" i="26"/>
  <c r="S985" i="26"/>
  <c r="P985" i="26"/>
  <c r="O985" i="26"/>
  <c r="T984" i="26"/>
  <c r="S984" i="26"/>
  <c r="P984" i="26"/>
  <c r="O984" i="26"/>
  <c r="T983" i="26"/>
  <c r="S983" i="26"/>
  <c r="P983" i="26"/>
  <c r="O983" i="26"/>
  <c r="T982" i="26"/>
  <c r="S982" i="26"/>
  <c r="P982" i="26"/>
  <c r="O982" i="26"/>
  <c r="T981" i="26"/>
  <c r="S981" i="26"/>
  <c r="P981" i="26"/>
  <c r="O981" i="26"/>
  <c r="T980" i="26"/>
  <c r="S980" i="26"/>
  <c r="P980" i="26"/>
  <c r="O980" i="26"/>
  <c r="T979" i="26"/>
  <c r="S979" i="26"/>
  <c r="P979" i="26"/>
  <c r="O979" i="26"/>
  <c r="T978" i="26"/>
  <c r="S978" i="26"/>
  <c r="P978" i="26"/>
  <c r="O978" i="26"/>
  <c r="T977" i="26"/>
  <c r="S977" i="26"/>
  <c r="P977" i="26"/>
  <c r="O977" i="26"/>
  <c r="T976" i="26"/>
  <c r="S976" i="26"/>
  <c r="P976" i="26"/>
  <c r="O976" i="26"/>
  <c r="T975" i="26"/>
  <c r="S975" i="26"/>
  <c r="P975" i="26"/>
  <c r="O975" i="26"/>
  <c r="T974" i="26"/>
  <c r="S974" i="26"/>
  <c r="P974" i="26"/>
  <c r="O974" i="26"/>
  <c r="T973" i="26"/>
  <c r="S973" i="26"/>
  <c r="P973" i="26"/>
  <c r="O973" i="26"/>
  <c r="T972" i="26"/>
  <c r="S972" i="26"/>
  <c r="P972" i="26"/>
  <c r="O972" i="26"/>
  <c r="T971" i="26"/>
  <c r="S971" i="26"/>
  <c r="P971" i="26"/>
  <c r="O971" i="26"/>
  <c r="T970" i="26"/>
  <c r="S970" i="26"/>
  <c r="P970" i="26"/>
  <c r="O970" i="26"/>
  <c r="T969" i="26"/>
  <c r="S969" i="26"/>
  <c r="P969" i="26"/>
  <c r="O969" i="26"/>
  <c r="T968" i="26"/>
  <c r="S968" i="26"/>
  <c r="P968" i="26"/>
  <c r="O968" i="26"/>
  <c r="T967" i="26"/>
  <c r="S967" i="26"/>
  <c r="P967" i="26"/>
  <c r="O967" i="26"/>
  <c r="T966" i="26"/>
  <c r="S966" i="26"/>
  <c r="P966" i="26"/>
  <c r="O966" i="26"/>
  <c r="T965" i="26"/>
  <c r="S965" i="26"/>
  <c r="P965" i="26"/>
  <c r="O965" i="26"/>
  <c r="T964" i="26"/>
  <c r="S964" i="26"/>
  <c r="P964" i="26"/>
  <c r="O964" i="26"/>
  <c r="T963" i="26"/>
  <c r="S963" i="26"/>
  <c r="P963" i="26"/>
  <c r="O963" i="26"/>
  <c r="T962" i="26"/>
  <c r="S962" i="26"/>
  <c r="P962" i="26"/>
  <c r="O962" i="26"/>
  <c r="T961" i="26"/>
  <c r="S961" i="26"/>
  <c r="P961" i="26"/>
  <c r="O961" i="26"/>
  <c r="T960" i="26"/>
  <c r="S960" i="26"/>
  <c r="P960" i="26"/>
  <c r="O960" i="26"/>
  <c r="T959" i="26"/>
  <c r="S959" i="26"/>
  <c r="P959" i="26"/>
  <c r="O959" i="26"/>
  <c r="T958" i="26"/>
  <c r="S958" i="26"/>
  <c r="P958" i="26"/>
  <c r="O958" i="26"/>
  <c r="T957" i="26"/>
  <c r="S957" i="26"/>
  <c r="P957" i="26"/>
  <c r="O957" i="26"/>
  <c r="T956" i="26"/>
  <c r="S956" i="26"/>
  <c r="P956" i="26"/>
  <c r="O956" i="26"/>
  <c r="T955" i="26"/>
  <c r="S955" i="26"/>
  <c r="P955" i="26"/>
  <c r="O955" i="26"/>
  <c r="T954" i="26"/>
  <c r="S954" i="26"/>
  <c r="P954" i="26"/>
  <c r="O954" i="26"/>
  <c r="T953" i="26"/>
  <c r="S953" i="26"/>
  <c r="P953" i="26"/>
  <c r="O953" i="26"/>
  <c r="T952" i="26"/>
  <c r="S952" i="26"/>
  <c r="P952" i="26"/>
  <c r="O952" i="26"/>
  <c r="T951" i="26"/>
  <c r="S951" i="26"/>
  <c r="P951" i="26"/>
  <c r="O951" i="26"/>
  <c r="T950" i="26"/>
  <c r="S950" i="26"/>
  <c r="P950" i="26"/>
  <c r="O950" i="26"/>
  <c r="T949" i="26"/>
  <c r="S949" i="26"/>
  <c r="P949" i="26"/>
  <c r="O949" i="26"/>
  <c r="T948" i="26"/>
  <c r="S948" i="26"/>
  <c r="P948" i="26"/>
  <c r="O948" i="26"/>
  <c r="T947" i="26"/>
  <c r="S947" i="26"/>
  <c r="P947" i="26"/>
  <c r="O947" i="26"/>
  <c r="T946" i="26"/>
  <c r="S946" i="26"/>
  <c r="P946" i="26"/>
  <c r="O946" i="26"/>
  <c r="T945" i="26"/>
  <c r="S945" i="26"/>
  <c r="P945" i="26"/>
  <c r="O945" i="26"/>
  <c r="T944" i="26"/>
  <c r="S944" i="26"/>
  <c r="P944" i="26"/>
  <c r="O944" i="26"/>
  <c r="T943" i="26"/>
  <c r="S943" i="26"/>
  <c r="P943" i="26"/>
  <c r="O943" i="26"/>
  <c r="T942" i="26"/>
  <c r="S942" i="26"/>
  <c r="P942" i="26"/>
  <c r="O942" i="26"/>
  <c r="T941" i="26"/>
  <c r="S941" i="26"/>
  <c r="P941" i="26"/>
  <c r="O941" i="26"/>
  <c r="T940" i="26"/>
  <c r="S940" i="26"/>
  <c r="P940" i="26"/>
  <c r="O940" i="26"/>
  <c r="T939" i="26"/>
  <c r="S939" i="26"/>
  <c r="P939" i="26"/>
  <c r="O939" i="26"/>
  <c r="T938" i="26"/>
  <c r="S938" i="26"/>
  <c r="P938" i="26"/>
  <c r="O938" i="26"/>
  <c r="T937" i="26"/>
  <c r="S937" i="26"/>
  <c r="P937" i="26"/>
  <c r="O937" i="26"/>
  <c r="T936" i="26"/>
  <c r="S936" i="26"/>
  <c r="P936" i="26"/>
  <c r="O936" i="26"/>
  <c r="T935" i="26"/>
  <c r="S935" i="26"/>
  <c r="P935" i="26"/>
  <c r="O935" i="26"/>
  <c r="T934" i="26"/>
  <c r="S934" i="26"/>
  <c r="P934" i="26"/>
  <c r="O934" i="26"/>
  <c r="T933" i="26"/>
  <c r="S933" i="26"/>
  <c r="P933" i="26"/>
  <c r="O933" i="26"/>
  <c r="T932" i="26"/>
  <c r="S932" i="26"/>
  <c r="P932" i="26"/>
  <c r="O932" i="26"/>
  <c r="T931" i="26"/>
  <c r="S931" i="26"/>
  <c r="P931" i="26"/>
  <c r="O931" i="26"/>
  <c r="T930" i="26"/>
  <c r="S930" i="26"/>
  <c r="P930" i="26"/>
  <c r="O930" i="26"/>
  <c r="T929" i="26"/>
  <c r="S929" i="26"/>
  <c r="P929" i="26"/>
  <c r="O929" i="26"/>
  <c r="T928" i="26"/>
  <c r="S928" i="26"/>
  <c r="P928" i="26"/>
  <c r="O928" i="26"/>
  <c r="T927" i="26"/>
  <c r="S927" i="26"/>
  <c r="P927" i="26"/>
  <c r="O927" i="26"/>
  <c r="T926" i="26"/>
  <c r="S926" i="26"/>
  <c r="P926" i="26"/>
  <c r="O926" i="26"/>
  <c r="T925" i="26"/>
  <c r="S925" i="26"/>
  <c r="P925" i="26"/>
  <c r="O925" i="26"/>
  <c r="T924" i="26"/>
  <c r="S924" i="26"/>
  <c r="P924" i="26"/>
  <c r="O924" i="26"/>
  <c r="T923" i="26"/>
  <c r="S923" i="26"/>
  <c r="P923" i="26"/>
  <c r="O923" i="26"/>
  <c r="T922" i="26"/>
  <c r="S922" i="26"/>
  <c r="P922" i="26"/>
  <c r="O922" i="26"/>
  <c r="T921" i="26"/>
  <c r="S921" i="26"/>
  <c r="P921" i="26"/>
  <c r="O921" i="26"/>
  <c r="T920" i="26"/>
  <c r="S920" i="26"/>
  <c r="P920" i="26"/>
  <c r="O920" i="26"/>
  <c r="T919" i="26"/>
  <c r="S919" i="26"/>
  <c r="P919" i="26"/>
  <c r="O919" i="26"/>
  <c r="T918" i="26"/>
  <c r="S918" i="26"/>
  <c r="P918" i="26"/>
  <c r="O918" i="26"/>
  <c r="T917" i="26"/>
  <c r="S917" i="26"/>
  <c r="P917" i="26"/>
  <c r="O917" i="26"/>
  <c r="T916" i="26"/>
  <c r="S916" i="26"/>
  <c r="P916" i="26"/>
  <c r="O916" i="26"/>
  <c r="T915" i="26"/>
  <c r="S915" i="26"/>
  <c r="P915" i="26"/>
  <c r="O915" i="26"/>
  <c r="T914" i="26"/>
  <c r="S914" i="26"/>
  <c r="P914" i="26"/>
  <c r="O914" i="26"/>
  <c r="T913" i="26"/>
  <c r="S913" i="26"/>
  <c r="P913" i="26"/>
  <c r="O913" i="26"/>
  <c r="T912" i="26"/>
  <c r="S912" i="26"/>
  <c r="P912" i="26"/>
  <c r="O912" i="26"/>
  <c r="T911" i="26"/>
  <c r="S911" i="26"/>
  <c r="P911" i="26"/>
  <c r="O911" i="26"/>
  <c r="T910" i="26"/>
  <c r="S910" i="26"/>
  <c r="P910" i="26"/>
  <c r="O910" i="26"/>
  <c r="T909" i="26"/>
  <c r="S909" i="26"/>
  <c r="P909" i="26"/>
  <c r="O909" i="26"/>
  <c r="T908" i="26"/>
  <c r="S908" i="26"/>
  <c r="P908" i="26"/>
  <c r="O908" i="26"/>
  <c r="T907" i="26"/>
  <c r="S907" i="26"/>
  <c r="P907" i="26"/>
  <c r="O907" i="26"/>
  <c r="T906" i="26"/>
  <c r="S906" i="26"/>
  <c r="P906" i="26"/>
  <c r="O906" i="26"/>
  <c r="T905" i="26"/>
  <c r="S905" i="26"/>
  <c r="P905" i="26"/>
  <c r="O905" i="26"/>
  <c r="T904" i="26"/>
  <c r="S904" i="26"/>
  <c r="P904" i="26"/>
  <c r="O904" i="26"/>
  <c r="T903" i="26"/>
  <c r="S903" i="26"/>
  <c r="P903" i="26"/>
  <c r="O903" i="26"/>
  <c r="T902" i="26"/>
  <c r="S902" i="26"/>
  <c r="P902" i="26"/>
  <c r="O902" i="26"/>
  <c r="T901" i="26"/>
  <c r="S901" i="26"/>
  <c r="P901" i="26"/>
  <c r="O901" i="26"/>
  <c r="T900" i="26"/>
  <c r="S900" i="26"/>
  <c r="P900" i="26"/>
  <c r="O900" i="26"/>
  <c r="T899" i="26"/>
  <c r="S899" i="26"/>
  <c r="P899" i="26"/>
  <c r="O899" i="26"/>
  <c r="T898" i="26"/>
  <c r="S898" i="26"/>
  <c r="P898" i="26"/>
  <c r="O898" i="26"/>
  <c r="T897" i="26"/>
  <c r="S897" i="26"/>
  <c r="P897" i="26"/>
  <c r="O897" i="26"/>
  <c r="T896" i="26"/>
  <c r="S896" i="26"/>
  <c r="P896" i="26"/>
  <c r="O896" i="26"/>
  <c r="T895" i="26"/>
  <c r="S895" i="26"/>
  <c r="P895" i="26"/>
  <c r="O895" i="26"/>
  <c r="T894" i="26"/>
  <c r="S894" i="26"/>
  <c r="P894" i="26"/>
  <c r="O894" i="26"/>
  <c r="T893" i="26"/>
  <c r="S893" i="26"/>
  <c r="P893" i="26"/>
  <c r="O893" i="26"/>
  <c r="T892" i="26"/>
  <c r="S892" i="26"/>
  <c r="P892" i="26"/>
  <c r="O892" i="26"/>
  <c r="T891" i="26"/>
  <c r="S891" i="26"/>
  <c r="P891" i="26"/>
  <c r="O891" i="26"/>
  <c r="T890" i="26"/>
  <c r="S890" i="26"/>
  <c r="P890" i="26"/>
  <c r="O890" i="26"/>
  <c r="T889" i="26"/>
  <c r="S889" i="26"/>
  <c r="P889" i="26"/>
  <c r="O889" i="26"/>
  <c r="T888" i="26"/>
  <c r="S888" i="26"/>
  <c r="P888" i="26"/>
  <c r="O888" i="26"/>
  <c r="T887" i="26"/>
  <c r="S887" i="26"/>
  <c r="P887" i="26"/>
  <c r="O887" i="26"/>
  <c r="T886" i="26"/>
  <c r="S886" i="26"/>
  <c r="P886" i="26"/>
  <c r="O886" i="26"/>
  <c r="T885" i="26"/>
  <c r="S885" i="26"/>
  <c r="P885" i="26"/>
  <c r="O885" i="26"/>
  <c r="T884" i="26"/>
  <c r="S884" i="26"/>
  <c r="P884" i="26"/>
  <c r="O884" i="26"/>
  <c r="T883" i="26"/>
  <c r="S883" i="26"/>
  <c r="P883" i="26"/>
  <c r="O883" i="26"/>
  <c r="T882" i="26"/>
  <c r="S882" i="26"/>
  <c r="P882" i="26"/>
  <c r="O882" i="26"/>
  <c r="T881" i="26"/>
  <c r="S881" i="26"/>
  <c r="P881" i="26"/>
  <c r="O881" i="26"/>
  <c r="T880" i="26"/>
  <c r="S880" i="26"/>
  <c r="P880" i="26"/>
  <c r="O880" i="26"/>
  <c r="T879" i="26"/>
  <c r="S879" i="26"/>
  <c r="P879" i="26"/>
  <c r="O879" i="26"/>
  <c r="T878" i="26"/>
  <c r="S878" i="26"/>
  <c r="P878" i="26"/>
  <c r="O878" i="26"/>
  <c r="T877" i="26"/>
  <c r="S877" i="26"/>
  <c r="P877" i="26"/>
  <c r="O877" i="26"/>
  <c r="T876" i="26"/>
  <c r="S876" i="26"/>
  <c r="P876" i="26"/>
  <c r="O876" i="26"/>
  <c r="T875" i="26"/>
  <c r="S875" i="26"/>
  <c r="P875" i="26"/>
  <c r="O875" i="26"/>
  <c r="T874" i="26"/>
  <c r="S874" i="26"/>
  <c r="P874" i="26"/>
  <c r="O874" i="26"/>
  <c r="T873" i="26"/>
  <c r="S873" i="26"/>
  <c r="P873" i="26"/>
  <c r="O873" i="26"/>
  <c r="T872" i="26"/>
  <c r="S872" i="26"/>
  <c r="P872" i="26"/>
  <c r="O872" i="26"/>
  <c r="T871" i="26"/>
  <c r="S871" i="26"/>
  <c r="P871" i="26"/>
  <c r="O871" i="26"/>
  <c r="T870" i="26"/>
  <c r="S870" i="26"/>
  <c r="P870" i="26"/>
  <c r="O870" i="26"/>
  <c r="T869" i="26"/>
  <c r="S869" i="26"/>
  <c r="P869" i="26"/>
  <c r="O869" i="26"/>
  <c r="T868" i="26"/>
  <c r="S868" i="26"/>
  <c r="P868" i="26"/>
  <c r="O868" i="26"/>
  <c r="T867" i="26"/>
  <c r="S867" i="26"/>
  <c r="P867" i="26"/>
  <c r="O867" i="26"/>
  <c r="T866" i="26"/>
  <c r="S866" i="26"/>
  <c r="P866" i="26"/>
  <c r="O866" i="26"/>
  <c r="T865" i="26"/>
  <c r="S865" i="26"/>
  <c r="P865" i="26"/>
  <c r="O865" i="26"/>
  <c r="T864" i="26"/>
  <c r="S864" i="26"/>
  <c r="P864" i="26"/>
  <c r="O864" i="26"/>
  <c r="T863" i="26"/>
  <c r="S863" i="26"/>
  <c r="P863" i="26"/>
  <c r="O863" i="26"/>
  <c r="T862" i="26"/>
  <c r="S862" i="26"/>
  <c r="P862" i="26"/>
  <c r="O862" i="26"/>
  <c r="T861" i="26"/>
  <c r="S861" i="26"/>
  <c r="P861" i="26"/>
  <c r="O861" i="26"/>
  <c r="T860" i="26"/>
  <c r="S860" i="26"/>
  <c r="P860" i="26"/>
  <c r="O860" i="26"/>
  <c r="T859" i="26"/>
  <c r="S859" i="26"/>
  <c r="P859" i="26"/>
  <c r="O859" i="26"/>
  <c r="T858" i="26"/>
  <c r="S858" i="26"/>
  <c r="P858" i="26"/>
  <c r="O858" i="26"/>
  <c r="T857" i="26"/>
  <c r="S857" i="26"/>
  <c r="P857" i="26"/>
  <c r="O857" i="26"/>
  <c r="T856" i="26"/>
  <c r="S856" i="26"/>
  <c r="P856" i="26"/>
  <c r="O856" i="26"/>
  <c r="T855" i="26"/>
  <c r="S855" i="26"/>
  <c r="P855" i="26"/>
  <c r="O855" i="26"/>
  <c r="T854" i="26"/>
  <c r="S854" i="26"/>
  <c r="P854" i="26"/>
  <c r="O854" i="26"/>
  <c r="T853" i="26"/>
  <c r="S853" i="26"/>
  <c r="P853" i="26"/>
  <c r="O853" i="26"/>
  <c r="T852" i="26"/>
  <c r="S852" i="26"/>
  <c r="P852" i="26"/>
  <c r="O852" i="26"/>
  <c r="T851" i="26"/>
  <c r="S851" i="26"/>
  <c r="P851" i="26"/>
  <c r="O851" i="26"/>
  <c r="T850" i="26"/>
  <c r="S850" i="26"/>
  <c r="P850" i="26"/>
  <c r="O850" i="26"/>
  <c r="T849" i="26"/>
  <c r="S849" i="26"/>
  <c r="P849" i="26"/>
  <c r="O849" i="26"/>
  <c r="T848" i="26"/>
  <c r="S848" i="26"/>
  <c r="P848" i="26"/>
  <c r="O848" i="26"/>
  <c r="T847" i="26"/>
  <c r="S847" i="26"/>
  <c r="P847" i="26"/>
  <c r="O847" i="26"/>
  <c r="T846" i="26"/>
  <c r="S846" i="26"/>
  <c r="P846" i="26"/>
  <c r="O846" i="26"/>
  <c r="T845" i="26"/>
  <c r="S845" i="26"/>
  <c r="P845" i="26"/>
  <c r="O845" i="26"/>
  <c r="T844" i="26"/>
  <c r="S844" i="26"/>
  <c r="P844" i="26"/>
  <c r="O844" i="26"/>
  <c r="T843" i="26"/>
  <c r="S843" i="26"/>
  <c r="P843" i="26"/>
  <c r="O843" i="26"/>
  <c r="T842" i="26"/>
  <c r="S842" i="26"/>
  <c r="P842" i="26"/>
  <c r="O842" i="26"/>
  <c r="T841" i="26"/>
  <c r="S841" i="26"/>
  <c r="P841" i="26"/>
  <c r="O841" i="26"/>
  <c r="T840" i="26"/>
  <c r="S840" i="26"/>
  <c r="P840" i="26"/>
  <c r="O840" i="26"/>
  <c r="T839" i="26"/>
  <c r="S839" i="26"/>
  <c r="P839" i="26"/>
  <c r="O839" i="26"/>
  <c r="T838" i="26"/>
  <c r="S838" i="26"/>
  <c r="P838" i="26"/>
  <c r="O838" i="26"/>
  <c r="T837" i="26"/>
  <c r="S837" i="26"/>
  <c r="P837" i="26"/>
  <c r="O837" i="26"/>
  <c r="T836" i="26"/>
  <c r="S836" i="26"/>
  <c r="P836" i="26"/>
  <c r="O836" i="26"/>
  <c r="T835" i="26"/>
  <c r="S835" i="26"/>
  <c r="P835" i="26"/>
  <c r="O835" i="26"/>
  <c r="T834" i="26"/>
  <c r="S834" i="26"/>
  <c r="P834" i="26"/>
  <c r="O834" i="26"/>
  <c r="T833" i="26"/>
  <c r="S833" i="26"/>
  <c r="P833" i="26"/>
  <c r="O833" i="26"/>
  <c r="T832" i="26"/>
  <c r="S832" i="26"/>
  <c r="P832" i="26"/>
  <c r="O832" i="26"/>
  <c r="T831" i="26"/>
  <c r="S831" i="26"/>
  <c r="P831" i="26"/>
  <c r="O831" i="26"/>
  <c r="T830" i="26"/>
  <c r="S830" i="26"/>
  <c r="P830" i="26"/>
  <c r="O830" i="26"/>
  <c r="T829" i="26"/>
  <c r="S829" i="26"/>
  <c r="P829" i="26"/>
  <c r="O829" i="26"/>
  <c r="T828" i="26"/>
  <c r="S828" i="26"/>
  <c r="P828" i="26"/>
  <c r="O828" i="26"/>
  <c r="T827" i="26"/>
  <c r="S827" i="26"/>
  <c r="P827" i="26"/>
  <c r="O827" i="26"/>
  <c r="T826" i="26"/>
  <c r="S826" i="26"/>
  <c r="P826" i="26"/>
  <c r="O826" i="26"/>
  <c r="T825" i="26"/>
  <c r="S825" i="26"/>
  <c r="P825" i="26"/>
  <c r="O825" i="26"/>
  <c r="T824" i="26"/>
  <c r="S824" i="26"/>
  <c r="P824" i="26"/>
  <c r="O824" i="26"/>
  <c r="T823" i="26"/>
  <c r="S823" i="26"/>
  <c r="P823" i="26"/>
  <c r="O823" i="26"/>
  <c r="T822" i="26"/>
  <c r="S822" i="26"/>
  <c r="P822" i="26"/>
  <c r="O822" i="26"/>
  <c r="T821" i="26"/>
  <c r="S821" i="26"/>
  <c r="P821" i="26"/>
  <c r="O821" i="26"/>
  <c r="T820" i="26"/>
  <c r="S820" i="26"/>
  <c r="P820" i="26"/>
  <c r="O820" i="26"/>
  <c r="T819" i="26"/>
  <c r="S819" i="26"/>
  <c r="P819" i="26"/>
  <c r="O819" i="26"/>
  <c r="T818" i="26"/>
  <c r="S818" i="26"/>
  <c r="P818" i="26"/>
  <c r="O818" i="26"/>
  <c r="T817" i="26"/>
  <c r="S817" i="26"/>
  <c r="P817" i="26"/>
  <c r="O817" i="26"/>
  <c r="T816" i="26"/>
  <c r="S816" i="26"/>
  <c r="P816" i="26"/>
  <c r="O816" i="26"/>
  <c r="T815" i="26"/>
  <c r="S815" i="26"/>
  <c r="P815" i="26"/>
  <c r="O815" i="26"/>
  <c r="T814" i="26"/>
  <c r="S814" i="26"/>
  <c r="P814" i="26"/>
  <c r="O814" i="26"/>
  <c r="T813" i="26"/>
  <c r="S813" i="26"/>
  <c r="P813" i="26"/>
  <c r="O813" i="26"/>
  <c r="T812" i="26"/>
  <c r="S812" i="26"/>
  <c r="P812" i="26"/>
  <c r="O812" i="26"/>
  <c r="T811" i="26"/>
  <c r="S811" i="26"/>
  <c r="P811" i="26"/>
  <c r="O811" i="26"/>
  <c r="T810" i="26"/>
  <c r="S810" i="26"/>
  <c r="P810" i="26"/>
  <c r="O810" i="26"/>
  <c r="T809" i="26"/>
  <c r="S809" i="26"/>
  <c r="P809" i="26"/>
  <c r="O809" i="26"/>
  <c r="T808" i="26"/>
  <c r="S808" i="26"/>
  <c r="P808" i="26"/>
  <c r="O808" i="26"/>
  <c r="T807" i="26"/>
  <c r="S807" i="26"/>
  <c r="P807" i="26"/>
  <c r="O807" i="26"/>
  <c r="T806" i="26"/>
  <c r="S806" i="26"/>
  <c r="P806" i="26"/>
  <c r="O806" i="26"/>
  <c r="T805" i="26"/>
  <c r="S805" i="26"/>
  <c r="P805" i="26"/>
  <c r="O805" i="26"/>
  <c r="T804" i="26"/>
  <c r="S804" i="26"/>
  <c r="P804" i="26"/>
  <c r="O804" i="26"/>
  <c r="T803" i="26"/>
  <c r="S803" i="26"/>
  <c r="P803" i="26"/>
  <c r="O803" i="26"/>
  <c r="T802" i="26"/>
  <c r="S802" i="26"/>
  <c r="P802" i="26"/>
  <c r="O802" i="26"/>
  <c r="T801" i="26"/>
  <c r="S801" i="26"/>
  <c r="P801" i="26"/>
  <c r="O801" i="26"/>
  <c r="T800" i="26"/>
  <c r="S800" i="26"/>
  <c r="P800" i="26"/>
  <c r="O800" i="26"/>
  <c r="T799" i="26"/>
  <c r="S799" i="26"/>
  <c r="P799" i="26"/>
  <c r="O799" i="26"/>
  <c r="T798" i="26"/>
  <c r="S798" i="26"/>
  <c r="P798" i="26"/>
  <c r="O798" i="26"/>
  <c r="T797" i="26"/>
  <c r="S797" i="26"/>
  <c r="P797" i="26"/>
  <c r="O797" i="26"/>
  <c r="T796" i="26"/>
  <c r="S796" i="26"/>
  <c r="P796" i="26"/>
  <c r="O796" i="26"/>
  <c r="T795" i="26"/>
  <c r="S795" i="26"/>
  <c r="P795" i="26"/>
  <c r="O795" i="26"/>
  <c r="T794" i="26"/>
  <c r="S794" i="26"/>
  <c r="P794" i="26"/>
  <c r="O794" i="26"/>
  <c r="T793" i="26"/>
  <c r="S793" i="26"/>
  <c r="P793" i="26"/>
  <c r="O793" i="26"/>
  <c r="T792" i="26"/>
  <c r="S792" i="26"/>
  <c r="P792" i="26"/>
  <c r="O792" i="26"/>
  <c r="T791" i="26"/>
  <c r="S791" i="26"/>
  <c r="P791" i="26"/>
  <c r="O791" i="26"/>
  <c r="T790" i="26"/>
  <c r="S790" i="26"/>
  <c r="P790" i="26"/>
  <c r="O790" i="26"/>
  <c r="T789" i="26"/>
  <c r="S789" i="26"/>
  <c r="P789" i="26"/>
  <c r="O789" i="26"/>
  <c r="T788" i="26"/>
  <c r="S788" i="26"/>
  <c r="P788" i="26"/>
  <c r="O788" i="26"/>
  <c r="T787" i="26"/>
  <c r="S787" i="26"/>
  <c r="P787" i="26"/>
  <c r="O787" i="26"/>
  <c r="T786" i="26"/>
  <c r="S786" i="26"/>
  <c r="P786" i="26"/>
  <c r="O786" i="26"/>
  <c r="T785" i="26"/>
  <c r="S785" i="26"/>
  <c r="P785" i="26"/>
  <c r="O785" i="26"/>
  <c r="T784" i="26"/>
  <c r="S784" i="26"/>
  <c r="P784" i="26"/>
  <c r="O784" i="26"/>
  <c r="T783" i="26"/>
  <c r="S783" i="26"/>
  <c r="P783" i="26"/>
  <c r="O783" i="26"/>
  <c r="T782" i="26"/>
  <c r="S782" i="26"/>
  <c r="P782" i="26"/>
  <c r="O782" i="26"/>
  <c r="T781" i="26"/>
  <c r="S781" i="26"/>
  <c r="P781" i="26"/>
  <c r="O781" i="26"/>
  <c r="T780" i="26"/>
  <c r="S780" i="26"/>
  <c r="P780" i="26"/>
  <c r="O780" i="26"/>
  <c r="T779" i="26"/>
  <c r="S779" i="26"/>
  <c r="P779" i="26"/>
  <c r="O779" i="26"/>
  <c r="T778" i="26"/>
  <c r="S778" i="26"/>
  <c r="P778" i="26"/>
  <c r="O778" i="26"/>
  <c r="T777" i="26"/>
  <c r="S777" i="26"/>
  <c r="P777" i="26"/>
  <c r="O777" i="26"/>
  <c r="T776" i="26"/>
  <c r="S776" i="26"/>
  <c r="P776" i="26"/>
  <c r="O776" i="26"/>
  <c r="T775" i="26"/>
  <c r="S775" i="26"/>
  <c r="P775" i="26"/>
  <c r="O775" i="26"/>
  <c r="T774" i="26"/>
  <c r="S774" i="26"/>
  <c r="P774" i="26"/>
  <c r="O774" i="26"/>
  <c r="T773" i="26"/>
  <c r="S773" i="26"/>
  <c r="P773" i="26"/>
  <c r="O773" i="26"/>
  <c r="T772" i="26"/>
  <c r="S772" i="26"/>
  <c r="P772" i="26"/>
  <c r="O772" i="26"/>
  <c r="T771" i="26"/>
  <c r="S771" i="26"/>
  <c r="P771" i="26"/>
  <c r="O771" i="26"/>
  <c r="T770" i="26"/>
  <c r="S770" i="26"/>
  <c r="P770" i="26"/>
  <c r="O770" i="26"/>
  <c r="T769" i="26"/>
  <c r="S769" i="26"/>
  <c r="P769" i="26"/>
  <c r="O769" i="26"/>
  <c r="T768" i="26"/>
  <c r="S768" i="26"/>
  <c r="P768" i="26"/>
  <c r="O768" i="26"/>
  <c r="T767" i="26"/>
  <c r="S767" i="26"/>
  <c r="P767" i="26"/>
  <c r="O767" i="26"/>
  <c r="T766" i="26"/>
  <c r="S766" i="26"/>
  <c r="P766" i="26"/>
  <c r="O766" i="26"/>
  <c r="T765" i="26"/>
  <c r="S765" i="26"/>
  <c r="P765" i="26"/>
  <c r="O765" i="26"/>
  <c r="T764" i="26"/>
  <c r="S764" i="26"/>
  <c r="P764" i="26"/>
  <c r="O764" i="26"/>
  <c r="T763" i="26"/>
  <c r="S763" i="26"/>
  <c r="P763" i="26"/>
  <c r="O763" i="26"/>
  <c r="T762" i="26"/>
  <c r="S762" i="26"/>
  <c r="P762" i="26"/>
  <c r="O762" i="26"/>
  <c r="T761" i="26"/>
  <c r="S761" i="26"/>
  <c r="P761" i="26"/>
  <c r="O761" i="26"/>
  <c r="T760" i="26"/>
  <c r="S760" i="26"/>
  <c r="P760" i="26"/>
  <c r="O760" i="26"/>
  <c r="T759" i="26"/>
  <c r="S759" i="26"/>
  <c r="P759" i="26"/>
  <c r="O759" i="26"/>
  <c r="T758" i="26"/>
  <c r="S758" i="26"/>
  <c r="P758" i="26"/>
  <c r="O758" i="26"/>
  <c r="T757" i="26"/>
  <c r="S757" i="26"/>
  <c r="P757" i="26"/>
  <c r="O757" i="26"/>
  <c r="T756" i="26"/>
  <c r="S756" i="26"/>
  <c r="P756" i="26"/>
  <c r="O756" i="26"/>
  <c r="T755" i="26"/>
  <c r="S755" i="26"/>
  <c r="P755" i="26"/>
  <c r="O755" i="26"/>
  <c r="T754" i="26"/>
  <c r="S754" i="26"/>
  <c r="P754" i="26"/>
  <c r="O754" i="26"/>
  <c r="T753" i="26"/>
  <c r="S753" i="26"/>
  <c r="P753" i="26"/>
  <c r="O753" i="26"/>
  <c r="T752" i="26"/>
  <c r="S752" i="26"/>
  <c r="P752" i="26"/>
  <c r="O752" i="26"/>
  <c r="T751" i="26"/>
  <c r="S751" i="26"/>
  <c r="P751" i="26"/>
  <c r="O751" i="26"/>
  <c r="T750" i="26"/>
  <c r="S750" i="26"/>
  <c r="P750" i="26"/>
  <c r="O750" i="26"/>
  <c r="T749" i="26"/>
  <c r="S749" i="26"/>
  <c r="P749" i="26"/>
  <c r="O749" i="26"/>
  <c r="T748" i="26"/>
  <c r="S748" i="26"/>
  <c r="P748" i="26"/>
  <c r="O748" i="26"/>
  <c r="T747" i="26"/>
  <c r="S747" i="26"/>
  <c r="P747" i="26"/>
  <c r="O747" i="26"/>
  <c r="T746" i="26"/>
  <c r="S746" i="26"/>
  <c r="P746" i="26"/>
  <c r="O746" i="26"/>
  <c r="T745" i="26"/>
  <c r="S745" i="26"/>
  <c r="P745" i="26"/>
  <c r="O745" i="26"/>
  <c r="T744" i="26"/>
  <c r="S744" i="26"/>
  <c r="P744" i="26"/>
  <c r="O744" i="26"/>
  <c r="T743" i="26"/>
  <c r="S743" i="26"/>
  <c r="P743" i="26"/>
  <c r="O743" i="26"/>
  <c r="T742" i="26"/>
  <c r="S742" i="26"/>
  <c r="P742" i="26"/>
  <c r="O742" i="26"/>
  <c r="T741" i="26"/>
  <c r="S741" i="26"/>
  <c r="P741" i="26"/>
  <c r="O741" i="26"/>
  <c r="T740" i="26"/>
  <c r="S740" i="26"/>
  <c r="P740" i="26"/>
  <c r="O740" i="26"/>
  <c r="T739" i="26"/>
  <c r="S739" i="26"/>
  <c r="P739" i="26"/>
  <c r="O739" i="26"/>
  <c r="T738" i="26"/>
  <c r="S738" i="26"/>
  <c r="P738" i="26"/>
  <c r="O738" i="26"/>
  <c r="T737" i="26"/>
  <c r="S737" i="26"/>
  <c r="P737" i="26"/>
  <c r="O737" i="26"/>
  <c r="T736" i="26"/>
  <c r="S736" i="26"/>
  <c r="P736" i="26"/>
  <c r="O736" i="26"/>
  <c r="T735" i="26"/>
  <c r="S735" i="26"/>
  <c r="P735" i="26"/>
  <c r="O735" i="26"/>
  <c r="T734" i="26"/>
  <c r="S734" i="26"/>
  <c r="P734" i="26"/>
  <c r="O734" i="26"/>
  <c r="T733" i="26"/>
  <c r="S733" i="26"/>
  <c r="P733" i="26"/>
  <c r="O733" i="26"/>
  <c r="T732" i="26"/>
  <c r="S732" i="26"/>
  <c r="P732" i="26"/>
  <c r="O732" i="26"/>
  <c r="T731" i="26"/>
  <c r="S731" i="26"/>
  <c r="P731" i="26"/>
  <c r="O731" i="26"/>
  <c r="T730" i="26"/>
  <c r="S730" i="26"/>
  <c r="P730" i="26"/>
  <c r="O730" i="26"/>
  <c r="T729" i="26"/>
  <c r="S729" i="26"/>
  <c r="P729" i="26"/>
  <c r="O729" i="26"/>
  <c r="T728" i="26"/>
  <c r="S728" i="26"/>
  <c r="P728" i="26"/>
  <c r="O728" i="26"/>
  <c r="T727" i="26"/>
  <c r="S727" i="26"/>
  <c r="P727" i="26"/>
  <c r="O727" i="26"/>
  <c r="T726" i="26"/>
  <c r="S726" i="26"/>
  <c r="P726" i="26"/>
  <c r="O726" i="26"/>
  <c r="T725" i="26"/>
  <c r="S725" i="26"/>
  <c r="P725" i="26"/>
  <c r="O725" i="26"/>
  <c r="T724" i="26"/>
  <c r="S724" i="26"/>
  <c r="P724" i="26"/>
  <c r="O724" i="26"/>
  <c r="T723" i="26"/>
  <c r="S723" i="26"/>
  <c r="P723" i="26"/>
  <c r="O723" i="26"/>
  <c r="T722" i="26"/>
  <c r="S722" i="26"/>
  <c r="P722" i="26"/>
  <c r="O722" i="26"/>
  <c r="T721" i="26"/>
  <c r="S721" i="26"/>
  <c r="P721" i="26"/>
  <c r="O721" i="26"/>
  <c r="T720" i="26"/>
  <c r="S720" i="26"/>
  <c r="P720" i="26"/>
  <c r="O720" i="26"/>
  <c r="T719" i="26"/>
  <c r="S719" i="26"/>
  <c r="P719" i="26"/>
  <c r="O719" i="26"/>
  <c r="T718" i="26"/>
  <c r="S718" i="26"/>
  <c r="P718" i="26"/>
  <c r="O718" i="26"/>
  <c r="T717" i="26"/>
  <c r="S717" i="26"/>
  <c r="P717" i="26"/>
  <c r="O717" i="26"/>
  <c r="T716" i="26"/>
  <c r="S716" i="26"/>
  <c r="P716" i="26"/>
  <c r="O716" i="26"/>
  <c r="T715" i="26"/>
  <c r="S715" i="26"/>
  <c r="P715" i="26"/>
  <c r="O715" i="26"/>
  <c r="T714" i="26"/>
  <c r="S714" i="26"/>
  <c r="P714" i="26"/>
  <c r="O714" i="26"/>
  <c r="T713" i="26"/>
  <c r="S713" i="26"/>
  <c r="P713" i="26"/>
  <c r="O713" i="26"/>
  <c r="T712" i="26"/>
  <c r="S712" i="26"/>
  <c r="P712" i="26"/>
  <c r="O712" i="26"/>
  <c r="T711" i="26"/>
  <c r="S711" i="26"/>
  <c r="P711" i="26"/>
  <c r="O711" i="26"/>
  <c r="T710" i="26"/>
  <c r="S710" i="26"/>
  <c r="P710" i="26"/>
  <c r="O710" i="26"/>
  <c r="T709" i="26"/>
  <c r="S709" i="26"/>
  <c r="P709" i="26"/>
  <c r="O709" i="26"/>
  <c r="T708" i="26"/>
  <c r="S708" i="26"/>
  <c r="P708" i="26"/>
  <c r="O708" i="26"/>
  <c r="T707" i="26"/>
  <c r="S707" i="26"/>
  <c r="P707" i="26"/>
  <c r="O707" i="26"/>
  <c r="T706" i="26"/>
  <c r="S706" i="26"/>
  <c r="P706" i="26"/>
  <c r="O706" i="26"/>
  <c r="T705" i="26"/>
  <c r="S705" i="26"/>
  <c r="P705" i="26"/>
  <c r="O705" i="26"/>
  <c r="T704" i="26"/>
  <c r="S704" i="26"/>
  <c r="P704" i="26"/>
  <c r="O704" i="26"/>
  <c r="T703" i="26"/>
  <c r="S703" i="26"/>
  <c r="P703" i="26"/>
  <c r="O703" i="26"/>
  <c r="T702" i="26"/>
  <c r="S702" i="26"/>
  <c r="P702" i="26"/>
  <c r="O702" i="26"/>
  <c r="T701" i="26"/>
  <c r="S701" i="26"/>
  <c r="P701" i="26"/>
  <c r="O701" i="26"/>
  <c r="T700" i="26"/>
  <c r="S700" i="26"/>
  <c r="P700" i="26"/>
  <c r="O700" i="26"/>
  <c r="T699" i="26"/>
  <c r="S699" i="26"/>
  <c r="P699" i="26"/>
  <c r="O699" i="26"/>
  <c r="T698" i="26"/>
  <c r="S698" i="26"/>
  <c r="P698" i="26"/>
  <c r="O698" i="26"/>
  <c r="T697" i="26"/>
  <c r="S697" i="26"/>
  <c r="P697" i="26"/>
  <c r="O697" i="26"/>
  <c r="T696" i="26"/>
  <c r="S696" i="26"/>
  <c r="P696" i="26"/>
  <c r="O696" i="26"/>
  <c r="T695" i="26"/>
  <c r="S695" i="26"/>
  <c r="P695" i="26"/>
  <c r="O695" i="26"/>
  <c r="T694" i="26"/>
  <c r="S694" i="26"/>
  <c r="P694" i="26"/>
  <c r="O694" i="26"/>
  <c r="T693" i="26"/>
  <c r="S693" i="26"/>
  <c r="P693" i="26"/>
  <c r="O693" i="26"/>
  <c r="T692" i="26"/>
  <c r="S692" i="26"/>
  <c r="P692" i="26"/>
  <c r="O692" i="26"/>
  <c r="T691" i="26"/>
  <c r="S691" i="26"/>
  <c r="P691" i="26"/>
  <c r="O691" i="26"/>
  <c r="T690" i="26"/>
  <c r="S690" i="26"/>
  <c r="P690" i="26"/>
  <c r="O690" i="26"/>
  <c r="T689" i="26"/>
  <c r="S689" i="26"/>
  <c r="P689" i="26"/>
  <c r="O689" i="26"/>
  <c r="T688" i="26"/>
  <c r="S688" i="26"/>
  <c r="P688" i="26"/>
  <c r="O688" i="26"/>
  <c r="T687" i="26"/>
  <c r="S687" i="26"/>
  <c r="P687" i="26"/>
  <c r="O687" i="26"/>
  <c r="T686" i="26"/>
  <c r="S686" i="26"/>
  <c r="P686" i="26"/>
  <c r="O686" i="26"/>
  <c r="T685" i="26"/>
  <c r="S685" i="26"/>
  <c r="P685" i="26"/>
  <c r="O685" i="26"/>
  <c r="T684" i="26"/>
  <c r="S684" i="26"/>
  <c r="P684" i="26"/>
  <c r="O684" i="26"/>
  <c r="T683" i="26"/>
  <c r="S683" i="26"/>
  <c r="P683" i="26"/>
  <c r="O683" i="26"/>
  <c r="T682" i="26"/>
  <c r="S682" i="26"/>
  <c r="P682" i="26"/>
  <c r="O682" i="26"/>
  <c r="T681" i="26"/>
  <c r="S681" i="26"/>
  <c r="P681" i="26"/>
  <c r="O681" i="26"/>
  <c r="T680" i="26"/>
  <c r="S680" i="26"/>
  <c r="P680" i="26"/>
  <c r="O680" i="26"/>
  <c r="T679" i="26"/>
  <c r="S679" i="26"/>
  <c r="P679" i="26"/>
  <c r="O679" i="26"/>
  <c r="T678" i="26"/>
  <c r="S678" i="26"/>
  <c r="P678" i="26"/>
  <c r="O678" i="26"/>
  <c r="T677" i="26"/>
  <c r="S677" i="26"/>
  <c r="P677" i="26"/>
  <c r="O677" i="26"/>
  <c r="T676" i="26"/>
  <c r="S676" i="26"/>
  <c r="P676" i="26"/>
  <c r="O676" i="26"/>
  <c r="T675" i="26"/>
  <c r="S675" i="26"/>
  <c r="P675" i="26"/>
  <c r="O675" i="26"/>
  <c r="T674" i="26"/>
  <c r="S674" i="26"/>
  <c r="P674" i="26"/>
  <c r="O674" i="26"/>
  <c r="T673" i="26"/>
  <c r="S673" i="26"/>
  <c r="P673" i="26"/>
  <c r="O673" i="26"/>
  <c r="T672" i="26"/>
  <c r="S672" i="26"/>
  <c r="P672" i="26"/>
  <c r="O672" i="26"/>
  <c r="T671" i="26"/>
  <c r="S671" i="26"/>
  <c r="P671" i="26"/>
  <c r="O671" i="26"/>
  <c r="T670" i="26"/>
  <c r="S670" i="26"/>
  <c r="P670" i="26"/>
  <c r="O670" i="26"/>
  <c r="T669" i="26"/>
  <c r="S669" i="26"/>
  <c r="P669" i="26"/>
  <c r="O669" i="26"/>
  <c r="T668" i="26"/>
  <c r="S668" i="26"/>
  <c r="P668" i="26"/>
  <c r="O668" i="26"/>
  <c r="T667" i="26"/>
  <c r="S667" i="26"/>
  <c r="P667" i="26"/>
  <c r="O667" i="26"/>
  <c r="T666" i="26"/>
  <c r="S666" i="26"/>
  <c r="P666" i="26"/>
  <c r="O666" i="26"/>
  <c r="T665" i="26"/>
  <c r="S665" i="26"/>
  <c r="P665" i="26"/>
  <c r="O665" i="26"/>
  <c r="T664" i="26"/>
  <c r="S664" i="26"/>
  <c r="P664" i="26"/>
  <c r="O664" i="26"/>
  <c r="T663" i="26"/>
  <c r="S663" i="26"/>
  <c r="P663" i="26"/>
  <c r="O663" i="26"/>
  <c r="T662" i="26"/>
  <c r="S662" i="26"/>
  <c r="P662" i="26"/>
  <c r="O662" i="26"/>
  <c r="T661" i="26"/>
  <c r="S661" i="26"/>
  <c r="P661" i="26"/>
  <c r="O661" i="26"/>
  <c r="T660" i="26"/>
  <c r="S660" i="26"/>
  <c r="P660" i="26"/>
  <c r="O660" i="26"/>
  <c r="T659" i="26"/>
  <c r="S659" i="26"/>
  <c r="P659" i="26"/>
  <c r="O659" i="26"/>
  <c r="T658" i="26"/>
  <c r="S658" i="26"/>
  <c r="P658" i="26"/>
  <c r="O658" i="26"/>
  <c r="T657" i="26"/>
  <c r="S657" i="26"/>
  <c r="P657" i="26"/>
  <c r="O657" i="26"/>
  <c r="T656" i="26"/>
  <c r="S656" i="26"/>
  <c r="P656" i="26"/>
  <c r="O656" i="26"/>
  <c r="T655" i="26"/>
  <c r="S655" i="26"/>
  <c r="P655" i="26"/>
  <c r="O655" i="26"/>
  <c r="T654" i="26"/>
  <c r="S654" i="26"/>
  <c r="P654" i="26"/>
  <c r="O654" i="26"/>
  <c r="T653" i="26"/>
  <c r="S653" i="26"/>
  <c r="P653" i="26"/>
  <c r="O653" i="26"/>
  <c r="T652" i="26"/>
  <c r="S652" i="26"/>
  <c r="P652" i="26"/>
  <c r="O652" i="26"/>
  <c r="T651" i="26"/>
  <c r="S651" i="26"/>
  <c r="P651" i="26"/>
  <c r="O651" i="26"/>
  <c r="T650" i="26"/>
  <c r="S650" i="26"/>
  <c r="P650" i="26"/>
  <c r="O650" i="26"/>
  <c r="T649" i="26"/>
  <c r="S649" i="26"/>
  <c r="P649" i="26"/>
  <c r="O649" i="26"/>
  <c r="T648" i="26"/>
  <c r="S648" i="26"/>
  <c r="P648" i="26"/>
  <c r="O648" i="26"/>
  <c r="T647" i="26"/>
  <c r="S647" i="26"/>
  <c r="P647" i="26"/>
  <c r="O647" i="26"/>
  <c r="T646" i="26"/>
  <c r="S646" i="26"/>
  <c r="P646" i="26"/>
  <c r="O646" i="26"/>
  <c r="T645" i="26"/>
  <c r="S645" i="26"/>
  <c r="P645" i="26"/>
  <c r="O645" i="26"/>
  <c r="T644" i="26"/>
  <c r="S644" i="26"/>
  <c r="P644" i="26"/>
  <c r="O644" i="26"/>
  <c r="T643" i="26"/>
  <c r="S643" i="26"/>
  <c r="P643" i="26"/>
  <c r="O643" i="26"/>
  <c r="T642" i="26"/>
  <c r="S642" i="26"/>
  <c r="P642" i="26"/>
  <c r="O642" i="26"/>
  <c r="T641" i="26"/>
  <c r="S641" i="26"/>
  <c r="P641" i="26"/>
  <c r="O641" i="26"/>
  <c r="T640" i="26"/>
  <c r="S640" i="26"/>
  <c r="P640" i="26"/>
  <c r="O640" i="26"/>
  <c r="T639" i="26"/>
  <c r="S639" i="26"/>
  <c r="P639" i="26"/>
  <c r="O639" i="26"/>
  <c r="T638" i="26"/>
  <c r="S638" i="26"/>
  <c r="P638" i="26"/>
  <c r="O638" i="26"/>
  <c r="T637" i="26"/>
  <c r="S637" i="26"/>
  <c r="P637" i="26"/>
  <c r="O637" i="26"/>
  <c r="T636" i="26"/>
  <c r="S636" i="26"/>
  <c r="P636" i="26"/>
  <c r="O636" i="26"/>
  <c r="T635" i="26"/>
  <c r="S635" i="26"/>
  <c r="P635" i="26"/>
  <c r="O635" i="26"/>
  <c r="T634" i="26"/>
  <c r="S634" i="26"/>
  <c r="P634" i="26"/>
  <c r="O634" i="26"/>
  <c r="T633" i="26"/>
  <c r="S633" i="26"/>
  <c r="P633" i="26"/>
  <c r="O633" i="26"/>
  <c r="T632" i="26"/>
  <c r="S632" i="26"/>
  <c r="P632" i="26"/>
  <c r="O632" i="26"/>
  <c r="T631" i="26"/>
  <c r="S631" i="26"/>
  <c r="P631" i="26"/>
  <c r="O631" i="26"/>
  <c r="T630" i="26"/>
  <c r="S630" i="26"/>
  <c r="P630" i="26"/>
  <c r="O630" i="26"/>
  <c r="T629" i="26"/>
  <c r="S629" i="26"/>
  <c r="P629" i="26"/>
  <c r="O629" i="26"/>
  <c r="T628" i="26"/>
  <c r="S628" i="26"/>
  <c r="P628" i="26"/>
  <c r="O628" i="26"/>
  <c r="T627" i="26"/>
  <c r="S627" i="26"/>
  <c r="P627" i="26"/>
  <c r="O627" i="26"/>
  <c r="T626" i="26"/>
  <c r="S626" i="26"/>
  <c r="P626" i="26"/>
  <c r="O626" i="26"/>
  <c r="T625" i="26"/>
  <c r="S625" i="26"/>
  <c r="P625" i="26"/>
  <c r="O625" i="26"/>
  <c r="T624" i="26"/>
  <c r="S624" i="26"/>
  <c r="P624" i="26"/>
  <c r="O624" i="26"/>
  <c r="T623" i="26"/>
  <c r="S623" i="26"/>
  <c r="P623" i="26"/>
  <c r="O623" i="26"/>
  <c r="T622" i="26"/>
  <c r="S622" i="26"/>
  <c r="P622" i="26"/>
  <c r="O622" i="26"/>
  <c r="T621" i="26"/>
  <c r="S621" i="26"/>
  <c r="P621" i="26"/>
  <c r="O621" i="26"/>
  <c r="T620" i="26"/>
  <c r="S620" i="26"/>
  <c r="P620" i="26"/>
  <c r="O620" i="26"/>
  <c r="T619" i="26"/>
  <c r="S619" i="26"/>
  <c r="P619" i="26"/>
  <c r="O619" i="26"/>
  <c r="T618" i="26"/>
  <c r="S618" i="26"/>
  <c r="P618" i="26"/>
  <c r="O618" i="26"/>
  <c r="T617" i="26"/>
  <c r="S617" i="26"/>
  <c r="P617" i="26"/>
  <c r="O617" i="26"/>
  <c r="T616" i="26"/>
  <c r="S616" i="26"/>
  <c r="P616" i="26"/>
  <c r="O616" i="26"/>
  <c r="T615" i="26"/>
  <c r="S615" i="26"/>
  <c r="P615" i="26"/>
  <c r="O615" i="26"/>
  <c r="T614" i="26"/>
  <c r="S614" i="26"/>
  <c r="P614" i="26"/>
  <c r="O614" i="26"/>
  <c r="T613" i="26"/>
  <c r="S613" i="26"/>
  <c r="P613" i="26"/>
  <c r="O613" i="26"/>
  <c r="T612" i="26"/>
  <c r="S612" i="26"/>
  <c r="P612" i="26"/>
  <c r="O612" i="26"/>
  <c r="T611" i="26"/>
  <c r="S611" i="26"/>
  <c r="P611" i="26"/>
  <c r="O611" i="26"/>
  <c r="T610" i="26"/>
  <c r="S610" i="26"/>
  <c r="P610" i="26"/>
  <c r="O610" i="26"/>
  <c r="T609" i="26"/>
  <c r="S609" i="26"/>
  <c r="P609" i="26"/>
  <c r="O609" i="26"/>
  <c r="T608" i="26"/>
  <c r="S608" i="26"/>
  <c r="P608" i="26"/>
  <c r="O608" i="26"/>
  <c r="T607" i="26"/>
  <c r="S607" i="26"/>
  <c r="P607" i="26"/>
  <c r="O607" i="26"/>
  <c r="T606" i="26"/>
  <c r="S606" i="26"/>
  <c r="P606" i="26"/>
  <c r="O606" i="26"/>
  <c r="T605" i="26"/>
  <c r="S605" i="26"/>
  <c r="P605" i="26"/>
  <c r="O605" i="26"/>
  <c r="T604" i="26"/>
  <c r="S604" i="26"/>
  <c r="P604" i="26"/>
  <c r="O604" i="26"/>
  <c r="T603" i="26"/>
  <c r="S603" i="26"/>
  <c r="P603" i="26"/>
  <c r="O603" i="26"/>
  <c r="T602" i="26"/>
  <c r="S602" i="26"/>
  <c r="P602" i="26"/>
  <c r="O602" i="26"/>
  <c r="T601" i="26"/>
  <c r="S601" i="26"/>
  <c r="P601" i="26"/>
  <c r="O601" i="26"/>
  <c r="T600" i="26"/>
  <c r="S600" i="26"/>
  <c r="P600" i="26"/>
  <c r="O600" i="26"/>
  <c r="T599" i="26"/>
  <c r="S599" i="26"/>
  <c r="P599" i="26"/>
  <c r="O599" i="26"/>
  <c r="T598" i="26"/>
  <c r="S598" i="26"/>
  <c r="P598" i="26"/>
  <c r="O598" i="26"/>
  <c r="T597" i="26"/>
  <c r="S597" i="26"/>
  <c r="P597" i="26"/>
  <c r="O597" i="26"/>
  <c r="T596" i="26"/>
  <c r="S596" i="26"/>
  <c r="P596" i="26"/>
  <c r="O596" i="26"/>
  <c r="T595" i="26"/>
  <c r="S595" i="26"/>
  <c r="P595" i="26"/>
  <c r="O595" i="26"/>
  <c r="T594" i="26"/>
  <c r="S594" i="26"/>
  <c r="P594" i="26"/>
  <c r="O594" i="26"/>
  <c r="T593" i="26"/>
  <c r="S593" i="26"/>
  <c r="P593" i="26"/>
  <c r="O593" i="26"/>
  <c r="T592" i="26"/>
  <c r="S592" i="26"/>
  <c r="P592" i="26"/>
  <c r="O592" i="26"/>
  <c r="T591" i="26"/>
  <c r="S591" i="26"/>
  <c r="P591" i="26"/>
  <c r="O591" i="26"/>
  <c r="T590" i="26"/>
  <c r="S590" i="26"/>
  <c r="P590" i="26"/>
  <c r="O590" i="26"/>
  <c r="T589" i="26"/>
  <c r="S589" i="26"/>
  <c r="P589" i="26"/>
  <c r="O589" i="26"/>
  <c r="T588" i="26"/>
  <c r="S588" i="26"/>
  <c r="P588" i="26"/>
  <c r="O588" i="26"/>
  <c r="T587" i="26"/>
  <c r="S587" i="26"/>
  <c r="P587" i="26"/>
  <c r="O587" i="26"/>
  <c r="T586" i="26"/>
  <c r="S586" i="26"/>
  <c r="P586" i="26"/>
  <c r="O586" i="26"/>
  <c r="T585" i="26"/>
  <c r="S585" i="26"/>
  <c r="P585" i="26"/>
  <c r="O585" i="26"/>
  <c r="T584" i="26"/>
  <c r="S584" i="26"/>
  <c r="P584" i="26"/>
  <c r="O584" i="26"/>
  <c r="T583" i="26"/>
  <c r="S583" i="26"/>
  <c r="P583" i="26"/>
  <c r="O583" i="26"/>
  <c r="T582" i="26"/>
  <c r="S582" i="26"/>
  <c r="P582" i="26"/>
  <c r="O582" i="26"/>
  <c r="T581" i="26"/>
  <c r="S581" i="26"/>
  <c r="P581" i="26"/>
  <c r="O581" i="26"/>
  <c r="T580" i="26"/>
  <c r="S580" i="26"/>
  <c r="P580" i="26"/>
  <c r="O580" i="26"/>
  <c r="T579" i="26"/>
  <c r="S579" i="26"/>
  <c r="P579" i="26"/>
  <c r="O579" i="26"/>
  <c r="T578" i="26"/>
  <c r="S578" i="26"/>
  <c r="P578" i="26"/>
  <c r="O578" i="26"/>
  <c r="T577" i="26"/>
  <c r="S577" i="26"/>
  <c r="P577" i="26"/>
  <c r="O577" i="26"/>
  <c r="T576" i="26"/>
  <c r="S576" i="26"/>
  <c r="P576" i="26"/>
  <c r="O576" i="26"/>
  <c r="T575" i="26"/>
  <c r="S575" i="26"/>
  <c r="P575" i="26"/>
  <c r="O575" i="26"/>
  <c r="T574" i="26"/>
  <c r="S574" i="26"/>
  <c r="P574" i="26"/>
  <c r="O574" i="26"/>
  <c r="T573" i="26"/>
  <c r="S573" i="26"/>
  <c r="P573" i="26"/>
  <c r="O573" i="26"/>
  <c r="T572" i="26"/>
  <c r="S572" i="26"/>
  <c r="P572" i="26"/>
  <c r="O572" i="26"/>
  <c r="T571" i="26"/>
  <c r="S571" i="26"/>
  <c r="P571" i="26"/>
  <c r="O571" i="26"/>
  <c r="T570" i="26"/>
  <c r="S570" i="26"/>
  <c r="P570" i="26"/>
  <c r="O570" i="26"/>
  <c r="T569" i="26"/>
  <c r="S569" i="26"/>
  <c r="P569" i="26"/>
  <c r="O569" i="26"/>
  <c r="T568" i="26"/>
  <c r="S568" i="26"/>
  <c r="P568" i="26"/>
  <c r="O568" i="26"/>
  <c r="T567" i="26"/>
  <c r="S567" i="26"/>
  <c r="P567" i="26"/>
  <c r="O567" i="26"/>
  <c r="T566" i="26"/>
  <c r="S566" i="26"/>
  <c r="P566" i="26"/>
  <c r="O566" i="26"/>
  <c r="T565" i="26"/>
  <c r="S565" i="26"/>
  <c r="P565" i="26"/>
  <c r="O565" i="26"/>
  <c r="T564" i="26"/>
  <c r="S564" i="26"/>
  <c r="P564" i="26"/>
  <c r="O564" i="26"/>
  <c r="T563" i="26"/>
  <c r="S563" i="26"/>
  <c r="P563" i="26"/>
  <c r="O563" i="26"/>
  <c r="T562" i="26"/>
  <c r="S562" i="26"/>
  <c r="P562" i="26"/>
  <c r="O562" i="26"/>
  <c r="T561" i="26"/>
  <c r="S561" i="26"/>
  <c r="P561" i="26"/>
  <c r="O561" i="26"/>
  <c r="T560" i="26"/>
  <c r="S560" i="26"/>
  <c r="P560" i="26"/>
  <c r="O560" i="26"/>
  <c r="T559" i="26"/>
  <c r="S559" i="26"/>
  <c r="P559" i="26"/>
  <c r="O559" i="26"/>
  <c r="T558" i="26"/>
  <c r="S558" i="26"/>
  <c r="P558" i="26"/>
  <c r="O558" i="26"/>
  <c r="T557" i="26"/>
  <c r="S557" i="26"/>
  <c r="P557" i="26"/>
  <c r="O557" i="26"/>
  <c r="T556" i="26"/>
  <c r="S556" i="26"/>
  <c r="P556" i="26"/>
  <c r="O556" i="26"/>
  <c r="T555" i="26"/>
  <c r="S555" i="26"/>
  <c r="P555" i="26"/>
  <c r="O555" i="26"/>
  <c r="T554" i="26"/>
  <c r="S554" i="26"/>
  <c r="P554" i="26"/>
  <c r="O554" i="26"/>
  <c r="T553" i="26"/>
  <c r="S553" i="26"/>
  <c r="P553" i="26"/>
  <c r="O553" i="26"/>
  <c r="T552" i="26"/>
  <c r="S552" i="26"/>
  <c r="P552" i="26"/>
  <c r="O552" i="26"/>
  <c r="T551" i="26"/>
  <c r="S551" i="26"/>
  <c r="P551" i="26"/>
  <c r="O551" i="26"/>
  <c r="T550" i="26"/>
  <c r="S550" i="26"/>
  <c r="P550" i="26"/>
  <c r="O550" i="26"/>
  <c r="T549" i="26"/>
  <c r="S549" i="26"/>
  <c r="P549" i="26"/>
  <c r="O549" i="26"/>
  <c r="T548" i="26"/>
  <c r="S548" i="26"/>
  <c r="P548" i="26"/>
  <c r="O548" i="26"/>
  <c r="T547" i="26"/>
  <c r="S547" i="26"/>
  <c r="P547" i="26"/>
  <c r="O547" i="26"/>
  <c r="T546" i="26"/>
  <c r="S546" i="26"/>
  <c r="P546" i="26"/>
  <c r="O546" i="26"/>
  <c r="T545" i="26"/>
  <c r="S545" i="26"/>
  <c r="P545" i="26"/>
  <c r="O545" i="26"/>
  <c r="T544" i="26"/>
  <c r="S544" i="26"/>
  <c r="P544" i="26"/>
  <c r="O544" i="26"/>
  <c r="T543" i="26"/>
  <c r="S543" i="26"/>
  <c r="P543" i="26"/>
  <c r="O543" i="26"/>
  <c r="T542" i="26"/>
  <c r="S542" i="26"/>
  <c r="P542" i="26"/>
  <c r="O542" i="26"/>
  <c r="T541" i="26"/>
  <c r="S541" i="26"/>
  <c r="P541" i="26"/>
  <c r="O541" i="26"/>
  <c r="T540" i="26"/>
  <c r="S540" i="26"/>
  <c r="P540" i="26"/>
  <c r="O540" i="26"/>
  <c r="T539" i="26"/>
  <c r="S539" i="26"/>
  <c r="P539" i="26"/>
  <c r="O539" i="26"/>
  <c r="T538" i="26"/>
  <c r="S538" i="26"/>
  <c r="P538" i="26"/>
  <c r="O538" i="26"/>
  <c r="T537" i="26"/>
  <c r="S537" i="26"/>
  <c r="P537" i="26"/>
  <c r="O537" i="26"/>
  <c r="T536" i="26"/>
  <c r="S536" i="26"/>
  <c r="P536" i="26"/>
  <c r="O536" i="26"/>
  <c r="T535" i="26"/>
  <c r="S535" i="26"/>
  <c r="P535" i="26"/>
  <c r="O535" i="26"/>
  <c r="T534" i="26"/>
  <c r="S534" i="26"/>
  <c r="P534" i="26"/>
  <c r="O534" i="26"/>
  <c r="T533" i="26"/>
  <c r="S533" i="26"/>
  <c r="P533" i="26"/>
  <c r="O533" i="26"/>
  <c r="T532" i="26"/>
  <c r="S532" i="26"/>
  <c r="P532" i="26"/>
  <c r="O532" i="26"/>
  <c r="T531" i="26"/>
  <c r="S531" i="26"/>
  <c r="P531" i="26"/>
  <c r="O531" i="26"/>
  <c r="T530" i="26"/>
  <c r="S530" i="26"/>
  <c r="P530" i="26"/>
  <c r="O530" i="26"/>
  <c r="T529" i="26"/>
  <c r="S529" i="26"/>
  <c r="P529" i="26"/>
  <c r="O529" i="26"/>
  <c r="T528" i="26"/>
  <c r="S528" i="26"/>
  <c r="P528" i="26"/>
  <c r="O528" i="26"/>
  <c r="T527" i="26"/>
  <c r="S527" i="26"/>
  <c r="P527" i="26"/>
  <c r="O527" i="26"/>
  <c r="T526" i="26"/>
  <c r="S526" i="26"/>
  <c r="P526" i="26"/>
  <c r="O526" i="26"/>
  <c r="T525" i="26"/>
  <c r="S525" i="26"/>
  <c r="P525" i="26"/>
  <c r="O525" i="26"/>
  <c r="T524" i="26"/>
  <c r="S524" i="26"/>
  <c r="P524" i="26"/>
  <c r="O524" i="26"/>
  <c r="T523" i="26"/>
  <c r="S523" i="26"/>
  <c r="P523" i="26"/>
  <c r="O523" i="26"/>
  <c r="T522" i="26"/>
  <c r="S522" i="26"/>
  <c r="P522" i="26"/>
  <c r="O522" i="26"/>
  <c r="T521" i="26"/>
  <c r="S521" i="26"/>
  <c r="P521" i="26"/>
  <c r="O521" i="26"/>
  <c r="T520" i="26"/>
  <c r="S520" i="26"/>
  <c r="P520" i="26"/>
  <c r="O520" i="26"/>
  <c r="T519" i="26"/>
  <c r="S519" i="26"/>
  <c r="P519" i="26"/>
  <c r="O519" i="26"/>
  <c r="T518" i="26"/>
  <c r="S518" i="26"/>
  <c r="P518" i="26"/>
  <c r="O518" i="26"/>
  <c r="T517" i="26"/>
  <c r="S517" i="26"/>
  <c r="P517" i="26"/>
  <c r="O517" i="26"/>
  <c r="T516" i="26"/>
  <c r="S516" i="26"/>
  <c r="P516" i="26"/>
  <c r="O516" i="26"/>
  <c r="T515" i="26"/>
  <c r="S515" i="26"/>
  <c r="P515" i="26"/>
  <c r="O515" i="26"/>
  <c r="T514" i="26"/>
  <c r="S514" i="26"/>
  <c r="P514" i="26"/>
  <c r="O514" i="26"/>
  <c r="T513" i="26"/>
  <c r="S513" i="26"/>
  <c r="P513" i="26"/>
  <c r="O513" i="26"/>
  <c r="T512" i="26"/>
  <c r="S512" i="26"/>
  <c r="P512" i="26"/>
  <c r="O512" i="26"/>
  <c r="T511" i="26"/>
  <c r="S511" i="26"/>
  <c r="P511" i="26"/>
  <c r="O511" i="26"/>
  <c r="T510" i="26"/>
  <c r="S510" i="26"/>
  <c r="P510" i="26"/>
  <c r="O510" i="26"/>
  <c r="T509" i="26"/>
  <c r="S509" i="26"/>
  <c r="P509" i="26"/>
  <c r="O509" i="26"/>
  <c r="T508" i="26"/>
  <c r="S508" i="26"/>
  <c r="P508" i="26"/>
  <c r="O508" i="26"/>
  <c r="T507" i="26"/>
  <c r="S507" i="26"/>
  <c r="P507" i="26"/>
  <c r="O507" i="26"/>
  <c r="T506" i="26"/>
  <c r="S506" i="26"/>
  <c r="P506" i="26"/>
  <c r="O506" i="26"/>
  <c r="T505" i="26"/>
  <c r="S505" i="26"/>
  <c r="P505" i="26"/>
  <c r="O505" i="26"/>
  <c r="T504" i="26"/>
  <c r="S504" i="26"/>
  <c r="P504" i="26"/>
  <c r="O504" i="26"/>
  <c r="T503" i="26"/>
  <c r="S503" i="26"/>
  <c r="P503" i="26"/>
  <c r="O503" i="26"/>
  <c r="T502" i="26"/>
  <c r="S502" i="26"/>
  <c r="P502" i="26"/>
  <c r="O502" i="26"/>
  <c r="T501" i="26"/>
  <c r="S501" i="26"/>
  <c r="P501" i="26"/>
  <c r="O501" i="26"/>
  <c r="T500" i="26"/>
  <c r="S500" i="26"/>
  <c r="P500" i="26"/>
  <c r="O500" i="26"/>
  <c r="T499" i="26"/>
  <c r="S499" i="26"/>
  <c r="P499" i="26"/>
  <c r="O499" i="26"/>
  <c r="T498" i="26"/>
  <c r="S498" i="26"/>
  <c r="P498" i="26"/>
  <c r="O498" i="26"/>
  <c r="T497" i="26"/>
  <c r="S497" i="26"/>
  <c r="P497" i="26"/>
  <c r="O497" i="26"/>
  <c r="T496" i="26"/>
  <c r="S496" i="26"/>
  <c r="P496" i="26"/>
  <c r="O496" i="26"/>
  <c r="T495" i="26"/>
  <c r="S495" i="26"/>
  <c r="P495" i="26"/>
  <c r="O495" i="26"/>
  <c r="T494" i="26"/>
  <c r="S494" i="26"/>
  <c r="P494" i="26"/>
  <c r="O494" i="26"/>
  <c r="T493" i="26"/>
  <c r="S493" i="26"/>
  <c r="P493" i="26"/>
  <c r="O493" i="26"/>
  <c r="T492" i="26"/>
  <c r="S492" i="26"/>
  <c r="P492" i="26"/>
  <c r="O492" i="26"/>
  <c r="T491" i="26"/>
  <c r="S491" i="26"/>
  <c r="P491" i="26"/>
  <c r="O491" i="26"/>
  <c r="T490" i="26"/>
  <c r="S490" i="26"/>
  <c r="P490" i="26"/>
  <c r="O490" i="26"/>
  <c r="T489" i="26"/>
  <c r="S489" i="26"/>
  <c r="P489" i="26"/>
  <c r="O489" i="26"/>
  <c r="T488" i="26"/>
  <c r="S488" i="26"/>
  <c r="P488" i="26"/>
  <c r="O488" i="26"/>
  <c r="T487" i="26"/>
  <c r="S487" i="26"/>
  <c r="P487" i="26"/>
  <c r="O487" i="26"/>
  <c r="T486" i="26"/>
  <c r="S486" i="26"/>
  <c r="P486" i="26"/>
  <c r="O486" i="26"/>
  <c r="T485" i="26"/>
  <c r="S485" i="26"/>
  <c r="P485" i="26"/>
  <c r="O485" i="26"/>
  <c r="T484" i="26"/>
  <c r="S484" i="26"/>
  <c r="P484" i="26"/>
  <c r="O484" i="26"/>
  <c r="T483" i="26"/>
  <c r="S483" i="26"/>
  <c r="P483" i="26"/>
  <c r="O483" i="26"/>
  <c r="T482" i="26"/>
  <c r="S482" i="26"/>
  <c r="P482" i="26"/>
  <c r="O482" i="26"/>
  <c r="T481" i="26"/>
  <c r="S481" i="26"/>
  <c r="P481" i="26"/>
  <c r="O481" i="26"/>
  <c r="T480" i="26"/>
  <c r="S480" i="26"/>
  <c r="P480" i="26"/>
  <c r="O480" i="26"/>
  <c r="T479" i="26"/>
  <c r="S479" i="26"/>
  <c r="P479" i="26"/>
  <c r="O479" i="26"/>
  <c r="T478" i="26"/>
  <c r="S478" i="26"/>
  <c r="P478" i="26"/>
  <c r="O478" i="26"/>
  <c r="T477" i="26"/>
  <c r="S477" i="26"/>
  <c r="P477" i="26"/>
  <c r="O477" i="26"/>
  <c r="T476" i="26"/>
  <c r="S476" i="26"/>
  <c r="P476" i="26"/>
  <c r="O476" i="26"/>
  <c r="T475" i="26"/>
  <c r="S475" i="26"/>
  <c r="P475" i="26"/>
  <c r="O475" i="26"/>
  <c r="T474" i="26"/>
  <c r="S474" i="26"/>
  <c r="P474" i="26"/>
  <c r="O474" i="26"/>
  <c r="T473" i="26"/>
  <c r="S473" i="26"/>
  <c r="P473" i="26"/>
  <c r="O473" i="26"/>
  <c r="T472" i="26"/>
  <c r="S472" i="26"/>
  <c r="P472" i="26"/>
  <c r="O472" i="26"/>
  <c r="T471" i="26"/>
  <c r="S471" i="26"/>
  <c r="P471" i="26"/>
  <c r="O471" i="26"/>
  <c r="T470" i="26"/>
  <c r="S470" i="26"/>
  <c r="P470" i="26"/>
  <c r="O470" i="26"/>
  <c r="T469" i="26"/>
  <c r="S469" i="26"/>
  <c r="P469" i="26"/>
  <c r="O469" i="26"/>
  <c r="T468" i="26"/>
  <c r="S468" i="26"/>
  <c r="P468" i="26"/>
  <c r="O468" i="26"/>
  <c r="T467" i="26"/>
  <c r="S467" i="26"/>
  <c r="P467" i="26"/>
  <c r="O467" i="26"/>
  <c r="T466" i="26"/>
  <c r="S466" i="26"/>
  <c r="P466" i="26"/>
  <c r="O466" i="26"/>
  <c r="T465" i="26"/>
  <c r="S465" i="26"/>
  <c r="P465" i="26"/>
  <c r="O465" i="26"/>
  <c r="T464" i="26"/>
  <c r="S464" i="26"/>
  <c r="P464" i="26"/>
  <c r="O464" i="26"/>
  <c r="T463" i="26"/>
  <c r="S463" i="26"/>
  <c r="P463" i="26"/>
  <c r="O463" i="26"/>
  <c r="T462" i="26"/>
  <c r="S462" i="26"/>
  <c r="P462" i="26"/>
  <c r="O462" i="26"/>
  <c r="T461" i="26"/>
  <c r="S461" i="26"/>
  <c r="P461" i="26"/>
  <c r="O461" i="26"/>
  <c r="T460" i="26"/>
  <c r="S460" i="26"/>
  <c r="P460" i="26"/>
  <c r="O460" i="26"/>
  <c r="T459" i="26"/>
  <c r="S459" i="26"/>
  <c r="P459" i="26"/>
  <c r="O459" i="26"/>
  <c r="T458" i="26"/>
  <c r="S458" i="26"/>
  <c r="P458" i="26"/>
  <c r="O458" i="26"/>
  <c r="T457" i="26"/>
  <c r="S457" i="26"/>
  <c r="P457" i="26"/>
  <c r="O457" i="26"/>
  <c r="T456" i="26"/>
  <c r="S456" i="26"/>
  <c r="P456" i="26"/>
  <c r="O456" i="26"/>
  <c r="T455" i="26"/>
  <c r="S455" i="26"/>
  <c r="P455" i="26"/>
  <c r="O455" i="26"/>
  <c r="T454" i="26"/>
  <c r="S454" i="26"/>
  <c r="P454" i="26"/>
  <c r="O454" i="26"/>
  <c r="T453" i="26"/>
  <c r="S453" i="26"/>
  <c r="P453" i="26"/>
  <c r="O453" i="26"/>
  <c r="T452" i="26"/>
  <c r="S452" i="26"/>
  <c r="P452" i="26"/>
  <c r="O452" i="26"/>
  <c r="T451" i="26"/>
  <c r="S451" i="26"/>
  <c r="P451" i="26"/>
  <c r="O451" i="26"/>
  <c r="T450" i="26"/>
  <c r="S450" i="26"/>
  <c r="P450" i="26"/>
  <c r="O450" i="26"/>
  <c r="T449" i="26"/>
  <c r="S449" i="26"/>
  <c r="P449" i="26"/>
  <c r="O449" i="26"/>
  <c r="T448" i="26"/>
  <c r="S448" i="26"/>
  <c r="P448" i="26"/>
  <c r="O448" i="26"/>
  <c r="T447" i="26"/>
  <c r="S447" i="26"/>
  <c r="P447" i="26"/>
  <c r="O447" i="26"/>
  <c r="T446" i="26"/>
  <c r="S446" i="26"/>
  <c r="P446" i="26"/>
  <c r="O446" i="26"/>
  <c r="T445" i="26"/>
  <c r="S445" i="26"/>
  <c r="P445" i="26"/>
  <c r="O445" i="26"/>
  <c r="T444" i="26"/>
  <c r="S444" i="26"/>
  <c r="P444" i="26"/>
  <c r="O444" i="26"/>
  <c r="T443" i="26"/>
  <c r="S443" i="26"/>
  <c r="P443" i="26"/>
  <c r="O443" i="26"/>
  <c r="T442" i="26"/>
  <c r="S442" i="26"/>
  <c r="P442" i="26"/>
  <c r="O442" i="26"/>
  <c r="T441" i="26"/>
  <c r="S441" i="26"/>
  <c r="P441" i="26"/>
  <c r="O441" i="26"/>
  <c r="T440" i="26"/>
  <c r="S440" i="26"/>
  <c r="P440" i="26"/>
  <c r="O440" i="26"/>
  <c r="T439" i="26"/>
  <c r="S439" i="26"/>
  <c r="P439" i="26"/>
  <c r="O439" i="26"/>
  <c r="T438" i="26"/>
  <c r="S438" i="26"/>
  <c r="P438" i="26"/>
  <c r="O438" i="26"/>
  <c r="T437" i="26"/>
  <c r="S437" i="26"/>
  <c r="P437" i="26"/>
  <c r="O437" i="26"/>
  <c r="T436" i="26"/>
  <c r="S436" i="26"/>
  <c r="P436" i="26"/>
  <c r="O436" i="26"/>
  <c r="T435" i="26"/>
  <c r="S435" i="26"/>
  <c r="P435" i="26"/>
  <c r="O435" i="26"/>
  <c r="T434" i="26"/>
  <c r="S434" i="26"/>
  <c r="P434" i="26"/>
  <c r="O434" i="26"/>
  <c r="T433" i="26"/>
  <c r="S433" i="26"/>
  <c r="P433" i="26"/>
  <c r="O433" i="26"/>
  <c r="T432" i="26"/>
  <c r="S432" i="26"/>
  <c r="P432" i="26"/>
  <c r="O432" i="26"/>
  <c r="T431" i="26"/>
  <c r="S431" i="26"/>
  <c r="P431" i="26"/>
  <c r="O431" i="26"/>
  <c r="T430" i="26"/>
  <c r="S430" i="26"/>
  <c r="P430" i="26"/>
  <c r="O430" i="26"/>
  <c r="T429" i="26"/>
  <c r="S429" i="26"/>
  <c r="P429" i="26"/>
  <c r="O429" i="26"/>
  <c r="T428" i="26"/>
  <c r="S428" i="26"/>
  <c r="P428" i="26"/>
  <c r="O428" i="26"/>
  <c r="T427" i="26"/>
  <c r="S427" i="26"/>
  <c r="P427" i="26"/>
  <c r="O427" i="26"/>
  <c r="T426" i="26"/>
  <c r="S426" i="26"/>
  <c r="P426" i="26"/>
  <c r="O426" i="26"/>
  <c r="T425" i="26"/>
  <c r="S425" i="26"/>
  <c r="P425" i="26"/>
  <c r="O425" i="26"/>
  <c r="T424" i="26"/>
  <c r="S424" i="26"/>
  <c r="P424" i="26"/>
  <c r="O424" i="26"/>
  <c r="T423" i="26"/>
  <c r="S423" i="26"/>
  <c r="P423" i="26"/>
  <c r="O423" i="26"/>
  <c r="T422" i="26"/>
  <c r="S422" i="26"/>
  <c r="P422" i="26"/>
  <c r="O422" i="26"/>
  <c r="T421" i="26"/>
  <c r="S421" i="26"/>
  <c r="P421" i="26"/>
  <c r="O421" i="26"/>
  <c r="T420" i="26"/>
  <c r="S420" i="26"/>
  <c r="P420" i="26"/>
  <c r="O420" i="26"/>
  <c r="T419" i="26"/>
  <c r="S419" i="26"/>
  <c r="P419" i="26"/>
  <c r="O419" i="26"/>
  <c r="T418" i="26"/>
  <c r="S418" i="26"/>
  <c r="P418" i="26"/>
  <c r="O418" i="26"/>
  <c r="T417" i="26"/>
  <c r="S417" i="26"/>
  <c r="P417" i="26"/>
  <c r="O417" i="26"/>
  <c r="T416" i="26"/>
  <c r="S416" i="26"/>
  <c r="P416" i="26"/>
  <c r="O416" i="26"/>
  <c r="T415" i="26"/>
  <c r="S415" i="26"/>
  <c r="P415" i="26"/>
  <c r="O415" i="26"/>
  <c r="T414" i="26"/>
  <c r="S414" i="26"/>
  <c r="P414" i="26"/>
  <c r="O414" i="26"/>
  <c r="T413" i="26"/>
  <c r="S413" i="26"/>
  <c r="P413" i="26"/>
  <c r="O413" i="26"/>
  <c r="T412" i="26"/>
  <c r="S412" i="26"/>
  <c r="P412" i="26"/>
  <c r="O412" i="26"/>
  <c r="T411" i="26"/>
  <c r="S411" i="26"/>
  <c r="P411" i="26"/>
  <c r="O411" i="26"/>
  <c r="T410" i="26"/>
  <c r="S410" i="26"/>
  <c r="P410" i="26"/>
  <c r="O410" i="26"/>
  <c r="T409" i="26"/>
  <c r="S409" i="26"/>
  <c r="P409" i="26"/>
  <c r="O409" i="26"/>
  <c r="T408" i="26"/>
  <c r="S408" i="26"/>
  <c r="P408" i="26"/>
  <c r="O408" i="26"/>
  <c r="T407" i="26"/>
  <c r="S407" i="26"/>
  <c r="P407" i="26"/>
  <c r="O407" i="26"/>
  <c r="T406" i="26"/>
  <c r="S406" i="26"/>
  <c r="P406" i="26"/>
  <c r="O406" i="26"/>
  <c r="T405" i="26"/>
  <c r="S405" i="26"/>
  <c r="P405" i="26"/>
  <c r="O405" i="26"/>
  <c r="T404" i="26"/>
  <c r="S404" i="26"/>
  <c r="P404" i="26"/>
  <c r="O404" i="26"/>
  <c r="T403" i="26"/>
  <c r="S403" i="26"/>
  <c r="P403" i="26"/>
  <c r="O403" i="26"/>
  <c r="T402" i="26"/>
  <c r="S402" i="26"/>
  <c r="P402" i="26"/>
  <c r="O402" i="26"/>
  <c r="T401" i="26"/>
  <c r="S401" i="26"/>
  <c r="P401" i="26"/>
  <c r="O401" i="26"/>
  <c r="T400" i="26"/>
  <c r="S400" i="26"/>
  <c r="P400" i="26"/>
  <c r="O400" i="26"/>
  <c r="T399" i="26"/>
  <c r="S399" i="26"/>
  <c r="P399" i="26"/>
  <c r="O399" i="26"/>
  <c r="T398" i="26"/>
  <c r="S398" i="26"/>
  <c r="P398" i="26"/>
  <c r="O398" i="26"/>
  <c r="T397" i="26"/>
  <c r="S397" i="26"/>
  <c r="P397" i="26"/>
  <c r="O397" i="26"/>
  <c r="T396" i="26"/>
  <c r="S396" i="26"/>
  <c r="P396" i="26"/>
  <c r="O396" i="26"/>
  <c r="T395" i="26"/>
  <c r="S395" i="26"/>
  <c r="P395" i="26"/>
  <c r="O395" i="26"/>
  <c r="T394" i="26"/>
  <c r="S394" i="26"/>
  <c r="P394" i="26"/>
  <c r="O394" i="26"/>
  <c r="T393" i="26"/>
  <c r="S393" i="26"/>
  <c r="P393" i="26"/>
  <c r="O393" i="26"/>
  <c r="T392" i="26"/>
  <c r="S392" i="26"/>
  <c r="P392" i="26"/>
  <c r="O392" i="26"/>
  <c r="T391" i="26"/>
  <c r="S391" i="26"/>
  <c r="P391" i="26"/>
  <c r="O391" i="26"/>
  <c r="T390" i="26"/>
  <c r="S390" i="26"/>
  <c r="P390" i="26"/>
  <c r="O390" i="26"/>
  <c r="T389" i="26"/>
  <c r="S389" i="26"/>
  <c r="P389" i="26"/>
  <c r="O389" i="26"/>
  <c r="T388" i="26"/>
  <c r="S388" i="26"/>
  <c r="P388" i="26"/>
  <c r="O388" i="26"/>
  <c r="T387" i="26"/>
  <c r="S387" i="26"/>
  <c r="P387" i="26"/>
  <c r="O387" i="26"/>
  <c r="T386" i="26"/>
  <c r="S386" i="26"/>
  <c r="P386" i="26"/>
  <c r="O386" i="26"/>
  <c r="T385" i="26"/>
  <c r="S385" i="26"/>
  <c r="P385" i="26"/>
  <c r="O385" i="26"/>
  <c r="T384" i="26"/>
  <c r="S384" i="26"/>
  <c r="P384" i="26"/>
  <c r="O384" i="26"/>
  <c r="T383" i="26"/>
  <c r="S383" i="26"/>
  <c r="P383" i="26"/>
  <c r="O383" i="26"/>
  <c r="T382" i="26"/>
  <c r="S382" i="26"/>
  <c r="P382" i="26"/>
  <c r="O382" i="26"/>
  <c r="T381" i="26"/>
  <c r="S381" i="26"/>
  <c r="P381" i="26"/>
  <c r="O381" i="26"/>
  <c r="T380" i="26"/>
  <c r="S380" i="26"/>
  <c r="P380" i="26"/>
  <c r="O380" i="26"/>
  <c r="T379" i="26"/>
  <c r="S379" i="26"/>
  <c r="P379" i="26"/>
  <c r="O379" i="26"/>
  <c r="T378" i="26"/>
  <c r="S378" i="26"/>
  <c r="P378" i="26"/>
  <c r="O378" i="26"/>
  <c r="T377" i="26"/>
  <c r="S377" i="26"/>
  <c r="P377" i="26"/>
  <c r="O377" i="26"/>
  <c r="T376" i="26"/>
  <c r="S376" i="26"/>
  <c r="P376" i="26"/>
  <c r="O376" i="26"/>
  <c r="T375" i="26"/>
  <c r="S375" i="26"/>
  <c r="P375" i="26"/>
  <c r="O375" i="26"/>
  <c r="T374" i="26"/>
  <c r="S374" i="26"/>
  <c r="P374" i="26"/>
  <c r="O374" i="26"/>
  <c r="T373" i="26"/>
  <c r="S373" i="26"/>
  <c r="P373" i="26"/>
  <c r="O373" i="26"/>
  <c r="T372" i="26"/>
  <c r="S372" i="26"/>
  <c r="P372" i="26"/>
  <c r="O372" i="26"/>
  <c r="T371" i="26"/>
  <c r="S371" i="26"/>
  <c r="P371" i="26"/>
  <c r="O371" i="26"/>
  <c r="T370" i="26"/>
  <c r="S370" i="26"/>
  <c r="P370" i="26"/>
  <c r="O370" i="26"/>
  <c r="T369" i="26"/>
  <c r="S369" i="26"/>
  <c r="P369" i="26"/>
  <c r="O369" i="26"/>
  <c r="T368" i="26"/>
  <c r="S368" i="26"/>
  <c r="P368" i="26"/>
  <c r="O368" i="26"/>
  <c r="T367" i="26"/>
  <c r="S367" i="26"/>
  <c r="P367" i="26"/>
  <c r="O367" i="26"/>
  <c r="T366" i="26"/>
  <c r="S366" i="26"/>
  <c r="P366" i="26"/>
  <c r="O366" i="26"/>
  <c r="T365" i="26"/>
  <c r="S365" i="26"/>
  <c r="P365" i="26"/>
  <c r="O365" i="26"/>
  <c r="T364" i="26"/>
  <c r="S364" i="26"/>
  <c r="P364" i="26"/>
  <c r="O364" i="26"/>
  <c r="T363" i="26"/>
  <c r="S363" i="26"/>
  <c r="P363" i="26"/>
  <c r="O363" i="26"/>
  <c r="T362" i="26"/>
  <c r="S362" i="26"/>
  <c r="P362" i="26"/>
  <c r="O362" i="26"/>
  <c r="T361" i="26"/>
  <c r="S361" i="26"/>
  <c r="P361" i="26"/>
  <c r="O361" i="26"/>
  <c r="T360" i="26"/>
  <c r="S360" i="26"/>
  <c r="P360" i="26"/>
  <c r="O360" i="26"/>
  <c r="T359" i="26"/>
  <c r="S359" i="26"/>
  <c r="P359" i="26"/>
  <c r="O359" i="26"/>
  <c r="T358" i="26"/>
  <c r="S358" i="26"/>
  <c r="P358" i="26"/>
  <c r="O358" i="26"/>
  <c r="T357" i="26"/>
  <c r="S357" i="26"/>
  <c r="P357" i="26"/>
  <c r="O357" i="26"/>
  <c r="T356" i="26"/>
  <c r="S356" i="26"/>
  <c r="P356" i="26"/>
  <c r="O356" i="26"/>
  <c r="T355" i="26"/>
  <c r="S355" i="26"/>
  <c r="P355" i="26"/>
  <c r="O355" i="26"/>
  <c r="T354" i="26"/>
  <c r="S354" i="26"/>
  <c r="P354" i="26"/>
  <c r="O354" i="26"/>
  <c r="T353" i="26"/>
  <c r="S353" i="26"/>
  <c r="P353" i="26"/>
  <c r="O353" i="26"/>
  <c r="T352" i="26"/>
  <c r="S352" i="26"/>
  <c r="P352" i="26"/>
  <c r="O352" i="26"/>
  <c r="T351" i="26"/>
  <c r="S351" i="26"/>
  <c r="P351" i="26"/>
  <c r="O351" i="26"/>
  <c r="T350" i="26"/>
  <c r="S350" i="26"/>
  <c r="P350" i="26"/>
  <c r="O350" i="26"/>
  <c r="T349" i="26"/>
  <c r="S349" i="26"/>
  <c r="P349" i="26"/>
  <c r="O349" i="26"/>
  <c r="T348" i="26"/>
  <c r="S348" i="26"/>
  <c r="P348" i="26"/>
  <c r="O348" i="26"/>
  <c r="T347" i="26"/>
  <c r="S347" i="26"/>
  <c r="P347" i="26"/>
  <c r="O347" i="26"/>
  <c r="T346" i="26"/>
  <c r="S346" i="26"/>
  <c r="P346" i="26"/>
  <c r="O346" i="26"/>
  <c r="T345" i="26"/>
  <c r="S345" i="26"/>
  <c r="P345" i="26"/>
  <c r="O345" i="26"/>
  <c r="T344" i="26"/>
  <c r="S344" i="26"/>
  <c r="P344" i="26"/>
  <c r="O344" i="26"/>
  <c r="T343" i="26"/>
  <c r="S343" i="26"/>
  <c r="P343" i="26"/>
  <c r="O343" i="26"/>
  <c r="T342" i="26"/>
  <c r="S342" i="26"/>
  <c r="P342" i="26"/>
  <c r="O342" i="26"/>
  <c r="T341" i="26"/>
  <c r="S341" i="26"/>
  <c r="P341" i="26"/>
  <c r="O341" i="26"/>
  <c r="T340" i="26"/>
  <c r="S340" i="26"/>
  <c r="P340" i="26"/>
  <c r="O340" i="26"/>
  <c r="T339" i="26"/>
  <c r="S339" i="26"/>
  <c r="P339" i="26"/>
  <c r="O339" i="26"/>
  <c r="T338" i="26"/>
  <c r="S338" i="26"/>
  <c r="P338" i="26"/>
  <c r="O338" i="26"/>
  <c r="T337" i="26"/>
  <c r="S337" i="26"/>
  <c r="P337" i="26"/>
  <c r="O337" i="26"/>
  <c r="T336" i="26"/>
  <c r="S336" i="26"/>
  <c r="P336" i="26"/>
  <c r="O336" i="26"/>
  <c r="T335" i="26"/>
  <c r="S335" i="26"/>
  <c r="P335" i="26"/>
  <c r="O335" i="26"/>
  <c r="T334" i="26"/>
  <c r="S334" i="26"/>
  <c r="P334" i="26"/>
  <c r="O334" i="26"/>
  <c r="T333" i="26"/>
  <c r="S333" i="26"/>
  <c r="P333" i="26"/>
  <c r="O333" i="26"/>
  <c r="T332" i="26"/>
  <c r="S332" i="26"/>
  <c r="P332" i="26"/>
  <c r="O332" i="26"/>
  <c r="T331" i="26"/>
  <c r="S331" i="26"/>
  <c r="P331" i="26"/>
  <c r="O331" i="26"/>
  <c r="T330" i="26"/>
  <c r="S330" i="26"/>
  <c r="P330" i="26"/>
  <c r="O330" i="26"/>
  <c r="T329" i="26"/>
  <c r="S329" i="26"/>
  <c r="P329" i="26"/>
  <c r="O329" i="26"/>
  <c r="T328" i="26"/>
  <c r="S328" i="26"/>
  <c r="P328" i="26"/>
  <c r="O328" i="26"/>
  <c r="T327" i="26"/>
  <c r="S327" i="26"/>
  <c r="P327" i="26"/>
  <c r="O327" i="26"/>
  <c r="T326" i="26"/>
  <c r="S326" i="26"/>
  <c r="P326" i="26"/>
  <c r="O326" i="26"/>
  <c r="T325" i="26"/>
  <c r="S325" i="26"/>
  <c r="P325" i="26"/>
  <c r="O325" i="26"/>
  <c r="T324" i="26"/>
  <c r="S324" i="26"/>
  <c r="P324" i="26"/>
  <c r="O324" i="26"/>
  <c r="T323" i="26"/>
  <c r="S323" i="26"/>
  <c r="P323" i="26"/>
  <c r="O323" i="26"/>
  <c r="T322" i="26"/>
  <c r="S322" i="26"/>
  <c r="P322" i="26"/>
  <c r="O322" i="26"/>
  <c r="T321" i="26"/>
  <c r="S321" i="26"/>
  <c r="P321" i="26"/>
  <c r="O321" i="26"/>
  <c r="T320" i="26"/>
  <c r="S320" i="26"/>
  <c r="P320" i="26"/>
  <c r="O320" i="26"/>
  <c r="T319" i="26"/>
  <c r="S319" i="26"/>
  <c r="P319" i="26"/>
  <c r="O319" i="26"/>
  <c r="T318" i="26"/>
  <c r="S318" i="26"/>
  <c r="P318" i="26"/>
  <c r="O318" i="26"/>
  <c r="T317" i="26"/>
  <c r="S317" i="26"/>
  <c r="P317" i="26"/>
  <c r="O317" i="26"/>
  <c r="T316" i="26"/>
  <c r="S316" i="26"/>
  <c r="P316" i="26"/>
  <c r="O316" i="26"/>
  <c r="T315" i="26"/>
  <c r="S315" i="26"/>
  <c r="P315" i="26"/>
  <c r="O315" i="26"/>
  <c r="T314" i="26"/>
  <c r="S314" i="26"/>
  <c r="P314" i="26"/>
  <c r="O314" i="26"/>
  <c r="T313" i="26"/>
  <c r="S313" i="26"/>
  <c r="P313" i="26"/>
  <c r="O313" i="26"/>
  <c r="T312" i="26"/>
  <c r="S312" i="26"/>
  <c r="P312" i="26"/>
  <c r="O312" i="26"/>
  <c r="T311" i="26"/>
  <c r="S311" i="26"/>
  <c r="P311" i="26"/>
  <c r="O311" i="26"/>
  <c r="T310" i="26"/>
  <c r="S310" i="26"/>
  <c r="P310" i="26"/>
  <c r="O310" i="26"/>
  <c r="T309" i="26"/>
  <c r="S309" i="26"/>
  <c r="P309" i="26"/>
  <c r="O309" i="26"/>
  <c r="T308" i="26"/>
  <c r="S308" i="26"/>
  <c r="P308" i="26"/>
  <c r="O308" i="26"/>
  <c r="T307" i="26"/>
  <c r="S307" i="26"/>
  <c r="P307" i="26"/>
  <c r="O307" i="26"/>
  <c r="T306" i="26"/>
  <c r="S306" i="26"/>
  <c r="P306" i="26"/>
  <c r="O306" i="26"/>
  <c r="T305" i="26"/>
  <c r="S305" i="26"/>
  <c r="P305" i="26"/>
  <c r="O305" i="26"/>
  <c r="T304" i="26"/>
  <c r="S304" i="26"/>
  <c r="P304" i="26"/>
  <c r="O304" i="26"/>
  <c r="T303" i="26"/>
  <c r="S303" i="26"/>
  <c r="P303" i="26"/>
  <c r="O303" i="26"/>
  <c r="T302" i="26"/>
  <c r="S302" i="26"/>
  <c r="P302" i="26"/>
  <c r="O302" i="26"/>
  <c r="T301" i="26"/>
  <c r="S301" i="26"/>
  <c r="P301" i="26"/>
  <c r="O301" i="26"/>
  <c r="T300" i="26"/>
  <c r="S300" i="26"/>
  <c r="P300" i="26"/>
  <c r="O300" i="26"/>
  <c r="T299" i="26"/>
  <c r="S299" i="26"/>
  <c r="P299" i="26"/>
  <c r="O299" i="26"/>
  <c r="T298" i="26"/>
  <c r="S298" i="26"/>
  <c r="P298" i="26"/>
  <c r="O298" i="26"/>
  <c r="T297" i="26"/>
  <c r="S297" i="26"/>
  <c r="P297" i="26"/>
  <c r="O297" i="26"/>
  <c r="T296" i="26"/>
  <c r="S296" i="26"/>
  <c r="P296" i="26"/>
  <c r="O296" i="26"/>
  <c r="T295" i="26"/>
  <c r="S295" i="26"/>
  <c r="P295" i="26"/>
  <c r="O295" i="26"/>
  <c r="T294" i="26"/>
  <c r="S294" i="26"/>
  <c r="P294" i="26"/>
  <c r="O294" i="26"/>
  <c r="T293" i="26"/>
  <c r="S293" i="26"/>
  <c r="P293" i="26"/>
  <c r="O293" i="26"/>
  <c r="T292" i="26"/>
  <c r="S292" i="26"/>
  <c r="P292" i="26"/>
  <c r="O292" i="26"/>
  <c r="T291" i="26"/>
  <c r="S291" i="26"/>
  <c r="P291" i="26"/>
  <c r="O291" i="26"/>
  <c r="T290" i="26"/>
  <c r="S290" i="26"/>
  <c r="P290" i="26"/>
  <c r="O290" i="26"/>
  <c r="T289" i="26"/>
  <c r="S289" i="26"/>
  <c r="P289" i="26"/>
  <c r="O289" i="26"/>
  <c r="T288" i="26"/>
  <c r="S288" i="26"/>
  <c r="P288" i="26"/>
  <c r="O288" i="26"/>
  <c r="T287" i="26"/>
  <c r="S287" i="26"/>
  <c r="P287" i="26"/>
  <c r="O287" i="26"/>
  <c r="T286" i="26"/>
  <c r="S286" i="26"/>
  <c r="P286" i="26"/>
  <c r="O286" i="26"/>
  <c r="T285" i="26"/>
  <c r="S285" i="26"/>
  <c r="P285" i="26"/>
  <c r="O285" i="26"/>
  <c r="T284" i="26"/>
  <c r="S284" i="26"/>
  <c r="P284" i="26"/>
  <c r="O284" i="26"/>
  <c r="T283" i="26"/>
  <c r="S283" i="26"/>
  <c r="P283" i="26"/>
  <c r="O283" i="26"/>
  <c r="T282" i="26"/>
  <c r="S282" i="26"/>
  <c r="P282" i="26"/>
  <c r="O282" i="26"/>
  <c r="T281" i="26"/>
  <c r="S281" i="26"/>
  <c r="P281" i="26"/>
  <c r="O281" i="26"/>
  <c r="T280" i="26"/>
  <c r="S280" i="26"/>
  <c r="P280" i="26"/>
  <c r="O280" i="26"/>
  <c r="T279" i="26"/>
  <c r="S279" i="26"/>
  <c r="P279" i="26"/>
  <c r="O279" i="26"/>
  <c r="T278" i="26"/>
  <c r="S278" i="26"/>
  <c r="P278" i="26"/>
  <c r="O278" i="26"/>
  <c r="T277" i="26"/>
  <c r="S277" i="26"/>
  <c r="P277" i="26"/>
  <c r="O277" i="26"/>
  <c r="T276" i="26"/>
  <c r="S276" i="26"/>
  <c r="P276" i="26"/>
  <c r="O276" i="26"/>
  <c r="T275" i="26"/>
  <c r="S275" i="26"/>
  <c r="P275" i="26"/>
  <c r="O275" i="26"/>
  <c r="T274" i="26"/>
  <c r="S274" i="26"/>
  <c r="P274" i="26"/>
  <c r="O274" i="26"/>
  <c r="T273" i="26"/>
  <c r="S273" i="26"/>
  <c r="P273" i="26"/>
  <c r="O273" i="26"/>
  <c r="T272" i="26"/>
  <c r="S272" i="26"/>
  <c r="P272" i="26"/>
  <c r="O272" i="26"/>
  <c r="T271" i="26"/>
  <c r="S271" i="26"/>
  <c r="P271" i="26"/>
  <c r="O271" i="26"/>
  <c r="T270" i="26"/>
  <c r="S270" i="26"/>
  <c r="P270" i="26"/>
  <c r="O270" i="26"/>
  <c r="T269" i="26"/>
  <c r="S269" i="26"/>
  <c r="P269" i="26"/>
  <c r="O269" i="26"/>
  <c r="T268" i="26"/>
  <c r="S268" i="26"/>
  <c r="P268" i="26"/>
  <c r="O268" i="26"/>
  <c r="T267" i="26"/>
  <c r="S267" i="26"/>
  <c r="P267" i="26"/>
  <c r="O267" i="26"/>
  <c r="T266" i="26"/>
  <c r="S266" i="26"/>
  <c r="P266" i="26"/>
  <c r="O266" i="26"/>
  <c r="T265" i="26"/>
  <c r="S265" i="26"/>
  <c r="P265" i="26"/>
  <c r="O265" i="26"/>
  <c r="T264" i="26"/>
  <c r="S264" i="26"/>
  <c r="P264" i="26"/>
  <c r="O264" i="26"/>
  <c r="T263" i="26"/>
  <c r="S263" i="26"/>
  <c r="P263" i="26"/>
  <c r="O263" i="26"/>
  <c r="T262" i="26"/>
  <c r="S262" i="26"/>
  <c r="P262" i="26"/>
  <c r="O262" i="26"/>
  <c r="T261" i="26"/>
  <c r="S261" i="26"/>
  <c r="P261" i="26"/>
  <c r="O261" i="26"/>
  <c r="T260" i="26"/>
  <c r="S260" i="26"/>
  <c r="P260" i="26"/>
  <c r="O260" i="26"/>
  <c r="T259" i="26"/>
  <c r="S259" i="26"/>
  <c r="P259" i="26"/>
  <c r="O259" i="26"/>
  <c r="T258" i="26"/>
  <c r="S258" i="26"/>
  <c r="P258" i="26"/>
  <c r="O258" i="26"/>
  <c r="T257" i="26"/>
  <c r="S257" i="26"/>
  <c r="P257" i="26"/>
  <c r="O257" i="26"/>
  <c r="T256" i="26"/>
  <c r="S256" i="26"/>
  <c r="P256" i="26"/>
  <c r="O256" i="26"/>
  <c r="T255" i="26"/>
  <c r="S255" i="26"/>
  <c r="P255" i="26"/>
  <c r="O255" i="26"/>
  <c r="T254" i="26"/>
  <c r="S254" i="26"/>
  <c r="P254" i="26"/>
  <c r="O254" i="26"/>
  <c r="T253" i="26"/>
  <c r="S253" i="26"/>
  <c r="P253" i="26"/>
  <c r="O253" i="26"/>
  <c r="T252" i="26"/>
  <c r="S252" i="26"/>
  <c r="P252" i="26"/>
  <c r="O252" i="26"/>
  <c r="T251" i="26"/>
  <c r="S251" i="26"/>
  <c r="P251" i="26"/>
  <c r="O251" i="26"/>
  <c r="T250" i="26"/>
  <c r="S250" i="26"/>
  <c r="P250" i="26"/>
  <c r="O250" i="26"/>
  <c r="T249" i="26"/>
  <c r="S249" i="26"/>
  <c r="P249" i="26"/>
  <c r="O249" i="26"/>
  <c r="T248" i="26"/>
  <c r="S248" i="26"/>
  <c r="P248" i="26"/>
  <c r="O248" i="26"/>
  <c r="T247" i="26"/>
  <c r="S247" i="26"/>
  <c r="P247" i="26"/>
  <c r="O247" i="26"/>
  <c r="T246" i="26"/>
  <c r="S246" i="26"/>
  <c r="P246" i="26"/>
  <c r="O246" i="26"/>
  <c r="T245" i="26"/>
  <c r="S245" i="26"/>
  <c r="P245" i="26"/>
  <c r="O245" i="26"/>
  <c r="T244" i="26"/>
  <c r="S244" i="26"/>
  <c r="P244" i="26"/>
  <c r="O244" i="26"/>
  <c r="T243" i="26"/>
  <c r="S243" i="26"/>
  <c r="P243" i="26"/>
  <c r="O243" i="26"/>
  <c r="T242" i="26"/>
  <c r="S242" i="26"/>
  <c r="P242" i="26"/>
  <c r="O242" i="26"/>
  <c r="T241" i="26"/>
  <c r="S241" i="26"/>
  <c r="P241" i="26"/>
  <c r="O241" i="26"/>
  <c r="T240" i="26"/>
  <c r="S240" i="26"/>
  <c r="P240" i="26"/>
  <c r="O240" i="26"/>
  <c r="T239" i="26"/>
  <c r="S239" i="26"/>
  <c r="P239" i="26"/>
  <c r="O239" i="26"/>
  <c r="T238" i="26"/>
  <c r="S238" i="26"/>
  <c r="P238" i="26"/>
  <c r="O238" i="26"/>
  <c r="T237" i="26"/>
  <c r="S237" i="26"/>
  <c r="P237" i="26"/>
  <c r="O237" i="26"/>
  <c r="T236" i="26"/>
  <c r="S236" i="26"/>
  <c r="P236" i="26"/>
  <c r="O236" i="26"/>
  <c r="T235" i="26"/>
  <c r="S235" i="26"/>
  <c r="P235" i="26"/>
  <c r="O235" i="26"/>
  <c r="T234" i="26"/>
  <c r="S234" i="26"/>
  <c r="P234" i="26"/>
  <c r="O234" i="26"/>
  <c r="T233" i="26"/>
  <c r="S233" i="26"/>
  <c r="P233" i="26"/>
  <c r="O233" i="26"/>
  <c r="T232" i="26"/>
  <c r="S232" i="26"/>
  <c r="P232" i="26"/>
  <c r="O232" i="26"/>
  <c r="T231" i="26"/>
  <c r="S231" i="26"/>
  <c r="P231" i="26"/>
  <c r="O231" i="26"/>
  <c r="T230" i="26"/>
  <c r="S230" i="26"/>
  <c r="P230" i="26"/>
  <c r="O230" i="26"/>
  <c r="T229" i="26"/>
  <c r="S229" i="26"/>
  <c r="P229" i="26"/>
  <c r="O229" i="26"/>
  <c r="T228" i="26"/>
  <c r="S228" i="26"/>
  <c r="P228" i="26"/>
  <c r="O228" i="26"/>
  <c r="T227" i="26"/>
  <c r="S227" i="26"/>
  <c r="P227" i="26"/>
  <c r="O227" i="26"/>
  <c r="T226" i="26"/>
  <c r="S226" i="26"/>
  <c r="P226" i="26"/>
  <c r="O226" i="26"/>
  <c r="T225" i="26"/>
  <c r="S225" i="26"/>
  <c r="P225" i="26"/>
  <c r="O225" i="26"/>
  <c r="T224" i="26"/>
  <c r="S224" i="26"/>
  <c r="P224" i="26"/>
  <c r="O224" i="26"/>
  <c r="T223" i="26"/>
  <c r="S223" i="26"/>
  <c r="P223" i="26"/>
  <c r="O223" i="26"/>
  <c r="T222" i="26"/>
  <c r="S222" i="26"/>
  <c r="P222" i="26"/>
  <c r="O222" i="26"/>
  <c r="T221" i="26"/>
  <c r="S221" i="26"/>
  <c r="P221" i="26"/>
  <c r="O221" i="26"/>
  <c r="T220" i="26"/>
  <c r="S220" i="26"/>
  <c r="P220" i="26"/>
  <c r="O220" i="26"/>
  <c r="T219" i="26"/>
  <c r="S219" i="26"/>
  <c r="P219" i="26"/>
  <c r="O219" i="26"/>
  <c r="T218" i="26"/>
  <c r="S218" i="26"/>
  <c r="P218" i="26"/>
  <c r="O218" i="26"/>
  <c r="T217" i="26"/>
  <c r="S217" i="26"/>
  <c r="P217" i="26"/>
  <c r="O217" i="26"/>
  <c r="T216" i="26"/>
  <c r="S216" i="26"/>
  <c r="P216" i="26"/>
  <c r="O216" i="26"/>
  <c r="T215" i="26"/>
  <c r="S215" i="26"/>
  <c r="P215" i="26"/>
  <c r="O215" i="26"/>
  <c r="T214" i="26"/>
  <c r="S214" i="26"/>
  <c r="P214" i="26"/>
  <c r="O214" i="26"/>
  <c r="T213" i="26"/>
  <c r="S213" i="26"/>
  <c r="P213" i="26"/>
  <c r="O213" i="26"/>
  <c r="T212" i="26"/>
  <c r="S212" i="26"/>
  <c r="P212" i="26"/>
  <c r="O212" i="26"/>
  <c r="T211" i="26"/>
  <c r="S211" i="26"/>
  <c r="P211" i="26"/>
  <c r="O211" i="26"/>
  <c r="T210" i="26"/>
  <c r="S210" i="26"/>
  <c r="P210" i="26"/>
  <c r="O210" i="26"/>
  <c r="T209" i="26"/>
  <c r="S209" i="26"/>
  <c r="P209" i="26"/>
  <c r="O209" i="26"/>
  <c r="T208" i="26"/>
  <c r="S208" i="26"/>
  <c r="P208" i="26"/>
  <c r="O208" i="26"/>
  <c r="T207" i="26"/>
  <c r="S207" i="26"/>
  <c r="P207" i="26"/>
  <c r="O207" i="26"/>
  <c r="T206" i="26"/>
  <c r="S206" i="26"/>
  <c r="P206" i="26"/>
  <c r="O206" i="26"/>
  <c r="T205" i="26"/>
  <c r="S205" i="26"/>
  <c r="P205" i="26"/>
  <c r="O205" i="26"/>
  <c r="T204" i="26"/>
  <c r="S204" i="26"/>
  <c r="P204" i="26"/>
  <c r="O204" i="26"/>
  <c r="T203" i="26"/>
  <c r="S203" i="26"/>
  <c r="P203" i="26"/>
  <c r="O203" i="26"/>
  <c r="T202" i="26"/>
  <c r="S202" i="26"/>
  <c r="P202" i="26"/>
  <c r="O202" i="26"/>
  <c r="T201" i="26"/>
  <c r="S201" i="26"/>
  <c r="P201" i="26"/>
  <c r="O201" i="26"/>
  <c r="T200" i="26"/>
  <c r="S200" i="26"/>
  <c r="P200" i="26"/>
  <c r="O200" i="26"/>
  <c r="T199" i="26"/>
  <c r="S199" i="26"/>
  <c r="P199" i="26"/>
  <c r="O199" i="26"/>
  <c r="T198" i="26"/>
  <c r="S198" i="26"/>
  <c r="P198" i="26"/>
  <c r="O198" i="26"/>
  <c r="T197" i="26"/>
  <c r="S197" i="26"/>
  <c r="P197" i="26"/>
  <c r="O197" i="26"/>
  <c r="T196" i="26"/>
  <c r="S196" i="26"/>
  <c r="P196" i="26"/>
  <c r="O196" i="26"/>
  <c r="T195" i="26"/>
  <c r="S195" i="26"/>
  <c r="P195" i="26"/>
  <c r="O195" i="26"/>
  <c r="T194" i="26"/>
  <c r="S194" i="26"/>
  <c r="P194" i="26"/>
  <c r="O194" i="26"/>
  <c r="T193" i="26"/>
  <c r="S193" i="26"/>
  <c r="P193" i="26"/>
  <c r="O193" i="26"/>
  <c r="T192" i="26"/>
  <c r="S192" i="26"/>
  <c r="P192" i="26"/>
  <c r="O192" i="26"/>
  <c r="T191" i="26"/>
  <c r="S191" i="26"/>
  <c r="P191" i="26"/>
  <c r="O191" i="26"/>
  <c r="T190" i="26"/>
  <c r="S190" i="26"/>
  <c r="P190" i="26"/>
  <c r="O190" i="26"/>
  <c r="T189" i="26"/>
  <c r="S189" i="26"/>
  <c r="P189" i="26"/>
  <c r="O189" i="26"/>
  <c r="T188" i="26"/>
  <c r="S188" i="26"/>
  <c r="P188" i="26"/>
  <c r="O188" i="26"/>
  <c r="T187" i="26"/>
  <c r="S187" i="26"/>
  <c r="P187" i="26"/>
  <c r="O187" i="26"/>
  <c r="T186" i="26"/>
  <c r="S186" i="26"/>
  <c r="P186" i="26"/>
  <c r="O186" i="26"/>
  <c r="T185" i="26"/>
  <c r="S185" i="26"/>
  <c r="P185" i="26"/>
  <c r="O185" i="26"/>
  <c r="T184" i="26"/>
  <c r="S184" i="26"/>
  <c r="P184" i="26"/>
  <c r="O184" i="26"/>
  <c r="T183" i="26"/>
  <c r="S183" i="26"/>
  <c r="P183" i="26"/>
  <c r="O183" i="26"/>
  <c r="T182" i="26"/>
  <c r="S182" i="26"/>
  <c r="P182" i="26"/>
  <c r="O182" i="26"/>
  <c r="T181" i="26"/>
  <c r="S181" i="26"/>
  <c r="P181" i="26"/>
  <c r="O181" i="26"/>
  <c r="T180" i="26"/>
  <c r="S180" i="26"/>
  <c r="P180" i="26"/>
  <c r="O180" i="26"/>
  <c r="T179" i="26"/>
  <c r="S179" i="26"/>
  <c r="P179" i="26"/>
  <c r="O179" i="26"/>
  <c r="T178" i="26"/>
  <c r="S178" i="26"/>
  <c r="P178" i="26"/>
  <c r="O178" i="26"/>
  <c r="T177" i="26"/>
  <c r="S177" i="26"/>
  <c r="P177" i="26"/>
  <c r="O177" i="26"/>
  <c r="T176" i="26"/>
  <c r="S176" i="26"/>
  <c r="P176" i="26"/>
  <c r="O176" i="26"/>
  <c r="T175" i="26"/>
  <c r="S175" i="26"/>
  <c r="P175" i="26"/>
  <c r="O175" i="26"/>
  <c r="T174" i="26"/>
  <c r="S174" i="26"/>
  <c r="P174" i="26"/>
  <c r="O174" i="26"/>
  <c r="T173" i="26"/>
  <c r="S173" i="26"/>
  <c r="P173" i="26"/>
  <c r="O173" i="26"/>
  <c r="T172" i="26"/>
  <c r="S172" i="26"/>
  <c r="P172" i="26"/>
  <c r="O172" i="26"/>
  <c r="T171" i="26"/>
  <c r="S171" i="26"/>
  <c r="P171" i="26"/>
  <c r="O171" i="26"/>
  <c r="T170" i="26"/>
  <c r="S170" i="26"/>
  <c r="P170" i="26"/>
  <c r="O170" i="26"/>
  <c r="T169" i="26"/>
  <c r="S169" i="26"/>
  <c r="P169" i="26"/>
  <c r="O169" i="26"/>
  <c r="T168" i="26"/>
  <c r="S168" i="26"/>
  <c r="P168" i="26"/>
  <c r="O168" i="26"/>
  <c r="T167" i="26"/>
  <c r="S167" i="26"/>
  <c r="P167" i="26"/>
  <c r="O167" i="26"/>
  <c r="T166" i="26"/>
  <c r="S166" i="26"/>
  <c r="P166" i="26"/>
  <c r="O166" i="26"/>
  <c r="T165" i="26"/>
  <c r="S165" i="26"/>
  <c r="P165" i="26"/>
  <c r="O165" i="26"/>
  <c r="T164" i="26"/>
  <c r="S164" i="26"/>
  <c r="P164" i="26"/>
  <c r="O164" i="26"/>
  <c r="T163" i="26"/>
  <c r="S163" i="26"/>
  <c r="P163" i="26"/>
  <c r="O163" i="26"/>
  <c r="T162" i="26"/>
  <c r="S162" i="26"/>
  <c r="P162" i="26"/>
  <c r="O162" i="26"/>
  <c r="T161" i="26"/>
  <c r="S161" i="26"/>
  <c r="P161" i="26"/>
  <c r="O161" i="26"/>
  <c r="T160" i="26"/>
  <c r="S160" i="26"/>
  <c r="P160" i="26"/>
  <c r="O160" i="26"/>
  <c r="T159" i="26"/>
  <c r="S159" i="26"/>
  <c r="P159" i="26"/>
  <c r="O159" i="26"/>
  <c r="T158" i="26"/>
  <c r="S158" i="26"/>
  <c r="P158" i="26"/>
  <c r="O158" i="26"/>
  <c r="T157" i="26"/>
  <c r="S157" i="26"/>
  <c r="P157" i="26"/>
  <c r="O157" i="26"/>
  <c r="T156" i="26"/>
  <c r="S156" i="26"/>
  <c r="P156" i="26"/>
  <c r="O156" i="26"/>
  <c r="T155" i="26"/>
  <c r="S155" i="26"/>
  <c r="P155" i="26"/>
  <c r="O155" i="26"/>
  <c r="T154" i="26"/>
  <c r="S154" i="26"/>
  <c r="P154" i="26"/>
  <c r="O154" i="26"/>
  <c r="T153" i="26"/>
  <c r="S153" i="26"/>
  <c r="P153" i="26"/>
  <c r="O153" i="26"/>
  <c r="T152" i="26"/>
  <c r="S152" i="26"/>
  <c r="P152" i="26"/>
  <c r="O152" i="26"/>
  <c r="T151" i="26"/>
  <c r="S151" i="26"/>
  <c r="P151" i="26"/>
  <c r="O151" i="26"/>
  <c r="T150" i="26"/>
  <c r="S150" i="26"/>
  <c r="P150" i="26"/>
  <c r="O150" i="26"/>
  <c r="T149" i="26"/>
  <c r="S149" i="26"/>
  <c r="P149" i="26"/>
  <c r="O149" i="26"/>
  <c r="T148" i="26"/>
  <c r="S148" i="26"/>
  <c r="P148" i="26"/>
  <c r="O148" i="26"/>
  <c r="T147" i="26"/>
  <c r="S147" i="26"/>
  <c r="P147" i="26"/>
  <c r="O147" i="26"/>
  <c r="T146" i="26"/>
  <c r="S146" i="26"/>
  <c r="P146" i="26"/>
  <c r="O146" i="26"/>
  <c r="T145" i="26"/>
  <c r="S145" i="26"/>
  <c r="P145" i="26"/>
  <c r="O145" i="26"/>
  <c r="T144" i="26"/>
  <c r="S144" i="26"/>
  <c r="P144" i="26"/>
  <c r="O144" i="26"/>
  <c r="T143" i="26"/>
  <c r="S143" i="26"/>
  <c r="P143" i="26"/>
  <c r="O143" i="26"/>
  <c r="T142" i="26"/>
  <c r="S142" i="26"/>
  <c r="P142" i="26"/>
  <c r="O142" i="26"/>
  <c r="T141" i="26"/>
  <c r="S141" i="26"/>
  <c r="P141" i="26"/>
  <c r="O141" i="26"/>
  <c r="T140" i="26"/>
  <c r="S140" i="26"/>
  <c r="P140" i="26"/>
  <c r="O140" i="26"/>
  <c r="T139" i="26"/>
  <c r="S139" i="26"/>
  <c r="P139" i="26"/>
  <c r="O139" i="26"/>
  <c r="T138" i="26"/>
  <c r="S138" i="26"/>
  <c r="P138" i="26"/>
  <c r="O138" i="26"/>
  <c r="T137" i="26"/>
  <c r="S137" i="26"/>
  <c r="P137" i="26"/>
  <c r="O137" i="26"/>
  <c r="T136" i="26"/>
  <c r="S136" i="26"/>
  <c r="P136" i="26"/>
  <c r="O136" i="26"/>
  <c r="T135" i="26"/>
  <c r="S135" i="26"/>
  <c r="P135" i="26"/>
  <c r="O135" i="26"/>
  <c r="T134" i="26"/>
  <c r="S134" i="26"/>
  <c r="P134" i="26"/>
  <c r="O134" i="26"/>
  <c r="T133" i="26"/>
  <c r="S133" i="26"/>
  <c r="P133" i="26"/>
  <c r="O133" i="26"/>
  <c r="T132" i="26"/>
  <c r="S132" i="26"/>
  <c r="P132" i="26"/>
  <c r="O132" i="26"/>
  <c r="T131" i="26"/>
  <c r="S131" i="26"/>
  <c r="P131" i="26"/>
  <c r="O131" i="26"/>
  <c r="T130" i="26"/>
  <c r="S130" i="26"/>
  <c r="P130" i="26"/>
  <c r="O130" i="26"/>
  <c r="T129" i="26"/>
  <c r="S129" i="26"/>
  <c r="P129" i="26"/>
  <c r="O129" i="26"/>
  <c r="T128" i="26"/>
  <c r="S128" i="26"/>
  <c r="P128" i="26"/>
  <c r="O128" i="26"/>
  <c r="T127" i="26"/>
  <c r="S127" i="26"/>
  <c r="P127" i="26"/>
  <c r="O127" i="26"/>
  <c r="T126" i="26"/>
  <c r="S126" i="26"/>
  <c r="P126" i="26"/>
  <c r="O126" i="26"/>
  <c r="T125" i="26"/>
  <c r="S125" i="26"/>
  <c r="P125" i="26"/>
  <c r="O125" i="26"/>
  <c r="T124" i="26"/>
  <c r="S124" i="26"/>
  <c r="P124" i="26"/>
  <c r="O124" i="26"/>
  <c r="T123" i="26"/>
  <c r="S123" i="26"/>
  <c r="P123" i="26"/>
  <c r="O123" i="26"/>
  <c r="T122" i="26"/>
  <c r="S122" i="26"/>
  <c r="P122" i="26"/>
  <c r="O122" i="26"/>
  <c r="T121" i="26"/>
  <c r="S121" i="26"/>
  <c r="P121" i="26"/>
  <c r="O121" i="26"/>
  <c r="T120" i="26"/>
  <c r="S120" i="26"/>
  <c r="P120" i="26"/>
  <c r="O120" i="26"/>
  <c r="T119" i="26"/>
  <c r="S119" i="26"/>
  <c r="P119" i="26"/>
  <c r="O119" i="26"/>
  <c r="T118" i="26"/>
  <c r="S118" i="26"/>
  <c r="P118" i="26"/>
  <c r="O118" i="26"/>
  <c r="T117" i="26"/>
  <c r="S117" i="26"/>
  <c r="P117" i="26"/>
  <c r="O117" i="26"/>
  <c r="T116" i="26"/>
  <c r="S116" i="26"/>
  <c r="P116" i="26"/>
  <c r="O116" i="26"/>
  <c r="T115" i="26"/>
  <c r="S115" i="26"/>
  <c r="P115" i="26"/>
  <c r="O115" i="26"/>
  <c r="T114" i="26"/>
  <c r="S114" i="26"/>
  <c r="P114" i="26"/>
  <c r="O114" i="26"/>
  <c r="T113" i="26"/>
  <c r="S113" i="26"/>
  <c r="P113" i="26"/>
  <c r="O113" i="26"/>
  <c r="T112" i="26"/>
  <c r="S112" i="26"/>
  <c r="P112" i="26"/>
  <c r="O112" i="26"/>
  <c r="T111" i="26"/>
  <c r="S111" i="26"/>
  <c r="P111" i="26"/>
  <c r="O111" i="26"/>
  <c r="T110" i="26"/>
  <c r="S110" i="26"/>
  <c r="P110" i="26"/>
  <c r="O110" i="26"/>
  <c r="T109" i="26"/>
  <c r="S109" i="26"/>
  <c r="P109" i="26"/>
  <c r="O109" i="26"/>
  <c r="T108" i="26"/>
  <c r="S108" i="26"/>
  <c r="P108" i="26"/>
  <c r="O108" i="26"/>
  <c r="T107" i="26"/>
  <c r="S107" i="26"/>
  <c r="P107" i="26"/>
  <c r="O107" i="26"/>
  <c r="T106" i="26"/>
  <c r="S106" i="26"/>
  <c r="P106" i="26"/>
  <c r="O106" i="26"/>
  <c r="T105" i="26"/>
  <c r="S105" i="26"/>
  <c r="P105" i="26"/>
  <c r="O105" i="26"/>
  <c r="T104" i="26"/>
  <c r="S104" i="26"/>
  <c r="P104" i="26"/>
  <c r="O104" i="26"/>
  <c r="T103" i="26"/>
  <c r="S103" i="26"/>
  <c r="P103" i="26"/>
  <c r="O103" i="26"/>
  <c r="T102" i="26"/>
  <c r="S102" i="26"/>
  <c r="P102" i="26"/>
  <c r="O102" i="26"/>
  <c r="T101" i="26"/>
  <c r="S101" i="26"/>
  <c r="P101" i="26"/>
  <c r="O101" i="26"/>
  <c r="T100" i="26"/>
  <c r="S100" i="26"/>
  <c r="P100" i="26"/>
  <c r="O100" i="26"/>
  <c r="T99" i="26"/>
  <c r="S99" i="26"/>
  <c r="P99" i="26"/>
  <c r="O99" i="26"/>
  <c r="T98" i="26"/>
  <c r="S98" i="26"/>
  <c r="P98" i="26"/>
  <c r="O98" i="26"/>
  <c r="T97" i="26"/>
  <c r="S97" i="26"/>
  <c r="P97" i="26"/>
  <c r="O97" i="26"/>
  <c r="T96" i="26"/>
  <c r="S96" i="26"/>
  <c r="P96" i="26"/>
  <c r="O96" i="26"/>
  <c r="T95" i="26"/>
  <c r="S95" i="26"/>
  <c r="P95" i="26"/>
  <c r="O95" i="26"/>
  <c r="T94" i="26"/>
  <c r="S94" i="26"/>
  <c r="P94" i="26"/>
  <c r="O94" i="26"/>
  <c r="T93" i="26"/>
  <c r="S93" i="26"/>
  <c r="P93" i="26"/>
  <c r="O93" i="26"/>
  <c r="T92" i="26"/>
  <c r="S92" i="26"/>
  <c r="P92" i="26"/>
  <c r="O92" i="26"/>
  <c r="T91" i="26"/>
  <c r="S91" i="26"/>
  <c r="P91" i="26"/>
  <c r="O91" i="26"/>
  <c r="T90" i="26"/>
  <c r="S90" i="26"/>
  <c r="P90" i="26"/>
  <c r="O90" i="26"/>
  <c r="T89" i="26"/>
  <c r="S89" i="26"/>
  <c r="P89" i="26"/>
  <c r="O89" i="26"/>
  <c r="T88" i="26"/>
  <c r="S88" i="26"/>
  <c r="P88" i="26"/>
  <c r="O88" i="26"/>
  <c r="T87" i="26"/>
  <c r="S87" i="26"/>
  <c r="P87" i="26"/>
  <c r="O87" i="26"/>
  <c r="T86" i="26"/>
  <c r="S86" i="26"/>
  <c r="P86" i="26"/>
  <c r="O86" i="26"/>
  <c r="T85" i="26"/>
  <c r="S85" i="26"/>
  <c r="P85" i="26"/>
  <c r="O85" i="26"/>
  <c r="T84" i="26"/>
  <c r="S84" i="26"/>
  <c r="P84" i="26"/>
  <c r="O84" i="26"/>
  <c r="T83" i="26"/>
  <c r="S83" i="26"/>
  <c r="P83" i="26"/>
  <c r="O83" i="26"/>
  <c r="T82" i="26"/>
  <c r="S82" i="26"/>
  <c r="P82" i="26"/>
  <c r="O82" i="26"/>
  <c r="T81" i="26"/>
  <c r="S81" i="26"/>
  <c r="P81" i="26"/>
  <c r="O81" i="26"/>
  <c r="T80" i="26"/>
  <c r="S80" i="26"/>
  <c r="P80" i="26"/>
  <c r="O80" i="26"/>
  <c r="T79" i="26"/>
  <c r="S79" i="26"/>
  <c r="P79" i="26"/>
  <c r="O79" i="26"/>
  <c r="T78" i="26"/>
  <c r="S78" i="26"/>
  <c r="P78" i="26"/>
  <c r="O78" i="26"/>
  <c r="T77" i="26"/>
  <c r="S77" i="26"/>
  <c r="P77" i="26"/>
  <c r="O77" i="26"/>
  <c r="T76" i="26"/>
  <c r="S76" i="26"/>
  <c r="P76" i="26"/>
  <c r="O76" i="26"/>
  <c r="T75" i="26"/>
  <c r="S75" i="26"/>
  <c r="P75" i="26"/>
  <c r="O75" i="26"/>
  <c r="T74" i="26"/>
  <c r="S74" i="26"/>
  <c r="P74" i="26"/>
  <c r="O74" i="26"/>
  <c r="T73" i="26"/>
  <c r="S73" i="26"/>
  <c r="P73" i="26"/>
  <c r="O73" i="26"/>
  <c r="T72" i="26"/>
  <c r="S72" i="26"/>
  <c r="P72" i="26"/>
  <c r="O72" i="26"/>
  <c r="T71" i="26"/>
  <c r="S71" i="26"/>
  <c r="P71" i="26"/>
  <c r="O71" i="26"/>
  <c r="T70" i="26"/>
  <c r="S70" i="26"/>
  <c r="P70" i="26"/>
  <c r="O70" i="26"/>
  <c r="T69" i="26"/>
  <c r="S69" i="26"/>
  <c r="P69" i="26"/>
  <c r="O69" i="26"/>
  <c r="T68" i="26"/>
  <c r="S68" i="26"/>
  <c r="P68" i="26"/>
  <c r="O68" i="26"/>
  <c r="T67" i="26"/>
  <c r="S67" i="26"/>
  <c r="P67" i="26"/>
  <c r="O67" i="26"/>
  <c r="T66" i="26"/>
  <c r="S66" i="26"/>
  <c r="P66" i="26"/>
  <c r="O66" i="26"/>
  <c r="T65" i="26"/>
  <c r="S65" i="26"/>
  <c r="P65" i="26"/>
  <c r="O65" i="26"/>
  <c r="T64" i="26"/>
  <c r="S64" i="26"/>
  <c r="P64" i="26"/>
  <c r="O64" i="26"/>
  <c r="T63" i="26"/>
  <c r="S63" i="26"/>
  <c r="P63" i="26"/>
  <c r="O63" i="26"/>
  <c r="T62" i="26"/>
  <c r="S62" i="26"/>
  <c r="P62" i="26"/>
  <c r="O62" i="26"/>
  <c r="T61" i="26"/>
  <c r="S61" i="26"/>
  <c r="P61" i="26"/>
  <c r="O61" i="26"/>
  <c r="T60" i="26"/>
  <c r="S60" i="26"/>
  <c r="P60" i="26"/>
  <c r="O60" i="26"/>
  <c r="T59" i="26"/>
  <c r="S59" i="26"/>
  <c r="P59" i="26"/>
  <c r="O59" i="26"/>
  <c r="T58" i="26"/>
  <c r="S58" i="26"/>
  <c r="P58" i="26"/>
  <c r="O58" i="26"/>
  <c r="T57" i="26"/>
  <c r="S57" i="26"/>
  <c r="P57" i="26"/>
  <c r="O57" i="26"/>
  <c r="T56" i="26"/>
  <c r="S56" i="26"/>
  <c r="P56" i="26"/>
  <c r="O56" i="26"/>
  <c r="T55" i="26"/>
  <c r="S55" i="26"/>
  <c r="P55" i="26"/>
  <c r="O55" i="26"/>
  <c r="T54" i="26"/>
  <c r="S54" i="26"/>
  <c r="P54" i="26"/>
  <c r="O54" i="26"/>
  <c r="T53" i="26"/>
  <c r="S53" i="26"/>
  <c r="P53" i="26"/>
  <c r="O53" i="26"/>
  <c r="T52" i="26"/>
  <c r="S52" i="26"/>
  <c r="P52" i="26"/>
  <c r="O52" i="26"/>
  <c r="T51" i="26"/>
  <c r="S51" i="26"/>
  <c r="P51" i="26"/>
  <c r="O51" i="26"/>
  <c r="T50" i="26"/>
  <c r="S50" i="26"/>
  <c r="P50" i="26"/>
  <c r="O50" i="26"/>
  <c r="T49" i="26"/>
  <c r="S49" i="26"/>
  <c r="P49" i="26"/>
  <c r="O49" i="26"/>
  <c r="T48" i="26"/>
  <c r="S48" i="26"/>
  <c r="P48" i="26"/>
  <c r="O48" i="26"/>
  <c r="T47" i="26"/>
  <c r="S47" i="26"/>
  <c r="P47" i="26"/>
  <c r="O47" i="26"/>
  <c r="T46" i="26"/>
  <c r="S46" i="26"/>
  <c r="P46" i="26"/>
  <c r="O46" i="26"/>
  <c r="T45" i="26"/>
  <c r="S45" i="26"/>
  <c r="P45" i="26"/>
  <c r="O45" i="26"/>
  <c r="T44" i="26"/>
  <c r="S44" i="26"/>
  <c r="P44" i="26"/>
  <c r="O44" i="26"/>
  <c r="T43" i="26"/>
  <c r="S43" i="26"/>
  <c r="P43" i="26"/>
  <c r="O43" i="26"/>
  <c r="T42" i="26"/>
  <c r="S42" i="26"/>
  <c r="P42" i="26"/>
  <c r="O42" i="26"/>
  <c r="T41" i="26"/>
  <c r="S41" i="26"/>
  <c r="P41" i="26"/>
  <c r="O41" i="26"/>
  <c r="T40" i="26"/>
  <c r="S40" i="26"/>
  <c r="P40" i="26"/>
  <c r="O40" i="26"/>
  <c r="T39" i="26"/>
  <c r="S39" i="26"/>
  <c r="P39" i="26"/>
  <c r="O39" i="26"/>
  <c r="T38" i="26"/>
  <c r="S38" i="26"/>
  <c r="P38" i="26"/>
  <c r="O38" i="26"/>
  <c r="T37" i="26"/>
  <c r="S37" i="26"/>
  <c r="P37" i="26"/>
  <c r="O37" i="26"/>
  <c r="T36" i="26"/>
  <c r="S36" i="26"/>
  <c r="P36" i="26"/>
  <c r="O36" i="26"/>
  <c r="T35" i="26"/>
  <c r="S35" i="26"/>
  <c r="P35" i="26"/>
  <c r="O35" i="26"/>
  <c r="T34" i="26"/>
  <c r="S34" i="26"/>
  <c r="P34" i="26"/>
  <c r="O34" i="26"/>
  <c r="T33" i="26"/>
  <c r="S33" i="26"/>
  <c r="P33" i="26"/>
  <c r="O33" i="26"/>
  <c r="T32" i="26"/>
  <c r="S32" i="26"/>
  <c r="P32" i="26"/>
  <c r="O32" i="26"/>
  <c r="T31" i="26"/>
  <c r="S31" i="26"/>
  <c r="P31" i="26"/>
  <c r="O31" i="26"/>
  <c r="T30" i="26"/>
  <c r="S30" i="26"/>
  <c r="P30" i="26"/>
  <c r="O30" i="26"/>
  <c r="T29" i="26"/>
  <c r="S29" i="26"/>
  <c r="P29" i="26"/>
  <c r="O29" i="26"/>
  <c r="T28" i="26"/>
  <c r="S28" i="26"/>
  <c r="P28" i="26"/>
  <c r="O28" i="26"/>
  <c r="T27" i="26"/>
  <c r="S27" i="26"/>
  <c r="P27" i="26"/>
  <c r="O27" i="26"/>
  <c r="T26" i="26"/>
  <c r="S26" i="26"/>
  <c r="P26" i="26"/>
  <c r="O26" i="26"/>
  <c r="T25" i="26"/>
  <c r="S25" i="26"/>
  <c r="P25" i="26"/>
  <c r="O25" i="26"/>
  <c r="T24" i="26"/>
  <c r="S24" i="26"/>
  <c r="P24" i="26"/>
  <c r="O24" i="26"/>
  <c r="T23" i="26"/>
  <c r="S23" i="26"/>
  <c r="P23" i="26"/>
  <c r="O23" i="26"/>
  <c r="T22" i="26"/>
  <c r="S22" i="26"/>
  <c r="P22" i="26"/>
  <c r="O22" i="26"/>
  <c r="T21" i="26"/>
  <c r="S21" i="26"/>
  <c r="P21" i="26"/>
  <c r="O21" i="26"/>
  <c r="T20" i="26"/>
  <c r="S20" i="26"/>
  <c r="P20" i="26"/>
  <c r="O20" i="26"/>
  <c r="T19" i="26"/>
  <c r="S19" i="26"/>
  <c r="P19" i="26"/>
  <c r="O19" i="26"/>
  <c r="T18" i="26"/>
  <c r="S18" i="26"/>
  <c r="P18" i="26"/>
  <c r="O18" i="26"/>
  <c r="T17" i="26"/>
  <c r="S17" i="26"/>
  <c r="P17" i="26"/>
  <c r="O17" i="26"/>
  <c r="T16" i="26"/>
  <c r="S16" i="26"/>
  <c r="P16" i="26"/>
  <c r="O16" i="26"/>
  <c r="T15" i="26"/>
  <c r="S15" i="26"/>
  <c r="P15" i="26"/>
  <c r="O15" i="26"/>
  <c r="T14" i="26"/>
  <c r="S14" i="26"/>
  <c r="P14" i="26"/>
  <c r="O14" i="26"/>
  <c r="T13" i="26"/>
  <c r="S13" i="26"/>
  <c r="P13" i="26"/>
  <c r="O13" i="26"/>
  <c r="T12" i="26"/>
  <c r="S12" i="26"/>
  <c r="P12" i="26"/>
  <c r="O12" i="26"/>
  <c r="T11" i="26"/>
  <c r="S11" i="26"/>
  <c r="P11" i="26"/>
  <c r="O11" i="26"/>
  <c r="T10" i="26"/>
  <c r="S10" i="26"/>
  <c r="P10" i="26"/>
  <c r="O10" i="26"/>
  <c r="T9" i="26"/>
  <c r="S9" i="26"/>
  <c r="P9" i="26"/>
  <c r="O9" i="26"/>
  <c r="T8" i="26"/>
  <c r="S8" i="26"/>
  <c r="P8" i="26"/>
  <c r="O8" i="26"/>
  <c r="T7" i="26"/>
  <c r="S7" i="26"/>
  <c r="P7" i="26"/>
  <c r="O7" i="26"/>
  <c r="T6" i="26"/>
  <c r="S6" i="26"/>
  <c r="P6" i="26"/>
  <c r="O6" i="26"/>
  <c r="T5" i="26"/>
  <c r="S5" i="26"/>
  <c r="P5" i="26"/>
  <c r="O5" i="26"/>
  <c r="T4" i="26"/>
  <c r="S4" i="26"/>
  <c r="P4" i="26"/>
  <c r="O4" i="26"/>
  <c r="T3" i="26"/>
  <c r="S3" i="26"/>
  <c r="P3" i="26"/>
  <c r="O3" i="26"/>
  <c r="T2" i="26"/>
  <c r="S2" i="26"/>
  <c r="P2" i="26"/>
  <c r="O2" i="26"/>
  <c r="E3" i="18" l="1"/>
  <c r="E7" i="18"/>
  <c r="E11" i="18"/>
  <c r="E4" i="18"/>
  <c r="E8" i="18"/>
  <c r="E12" i="18"/>
  <c r="E5" i="18"/>
  <c r="E9" i="18"/>
  <c r="E13" i="18"/>
  <c r="E2" i="18"/>
  <c r="E6" i="18"/>
  <c r="E10" i="18"/>
  <c r="B13" i="16"/>
  <c r="B12" i="16"/>
  <c r="B11" i="16"/>
  <c r="C11" i="16"/>
  <c r="C13" i="16"/>
  <c r="C12" i="16"/>
  <c r="C6" i="16"/>
  <c r="C5" i="16"/>
  <c r="C4" i="16"/>
  <c r="B6" i="16"/>
  <c r="B5" i="16"/>
  <c r="B4" i="16"/>
  <c r="B10" i="16"/>
  <c r="B9" i="16"/>
  <c r="C10" i="16"/>
  <c r="C9" i="16"/>
  <c r="C3" i="16"/>
  <c r="B3" i="16"/>
  <c r="C2" i="16"/>
  <c r="B2" i="16"/>
  <c r="F3" i="12"/>
  <c r="F4" i="12"/>
  <c r="F5" i="12"/>
  <c r="F6" i="12"/>
  <c r="F2" i="12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F12" i="18" l="1"/>
  <c r="H12" i="18"/>
  <c r="G9" i="18"/>
  <c r="H9" i="18"/>
  <c r="F7" i="18"/>
  <c r="H7" i="18"/>
  <c r="G5" i="18"/>
  <c r="H5" i="18"/>
  <c r="F3" i="18"/>
  <c r="H3" i="18"/>
  <c r="F10" i="18"/>
  <c r="H10" i="18"/>
  <c r="F6" i="18"/>
  <c r="H6" i="18"/>
  <c r="F8" i="18"/>
  <c r="H8" i="18"/>
  <c r="F4" i="18"/>
  <c r="H4" i="18"/>
  <c r="G13" i="18"/>
  <c r="H13" i="18"/>
  <c r="F11" i="18"/>
  <c r="H11" i="18"/>
  <c r="G2" i="18"/>
  <c r="H2" i="18"/>
  <c r="B7" i="16"/>
  <c r="G12" i="18"/>
  <c r="G11" i="18"/>
  <c r="G7" i="18"/>
  <c r="G4" i="18"/>
  <c r="G3" i="18"/>
  <c r="G6" i="18"/>
  <c r="F2" i="18"/>
  <c r="F9" i="18"/>
  <c r="F5" i="18"/>
  <c r="G10" i="18"/>
  <c r="G8" i="18"/>
  <c r="F13" i="18"/>
  <c r="B14" i="16"/>
  <c r="C14" i="16"/>
  <c r="C7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<sst xmlns="http://schemas.openxmlformats.org/spreadsheetml/2006/main" count="79884" uniqueCount="8431">
  <si>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</si>
  <si>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</si>
  <si>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</si>
  <si>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</si>
  <si>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</si>
  <si>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</si>
  <si>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</si>
  <si>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</si>
  <si>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</si>
  <si>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</si>
  <si>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</si>
  <si>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</si>
  <si>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</si>
  <si>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</si>
  <si>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</si>
  <si>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</si>
  <si>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</si>
  <si>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</si>
  <si>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</si>
  <si>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</si>
  <si>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</si>
  <si>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</si>
  <si>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</si>
  <si>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</si>
  <si>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</si>
  <si>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</si>
  <si>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</si>
  <si>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</si>
  <si>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</si>
  <si>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</si>
  <si>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</si>
  <si>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</si>
  <si>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</si>
  <si>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</si>
  <si>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</si>
  <si>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</si>
  <si>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</si>
  <si>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</si>
  <si>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</si>
  <si>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</si>
  <si>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</si>
  <si>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</si>
  <si>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</si>
  <si>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</si>
  <si>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</si>
  <si>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</si>
  <si>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</si>
  <si>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</si>
  <si>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</si>
  <si>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</si>
  <si>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</si>
  <si>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</si>
  <si>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</si>
  <si>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</si>
  <si>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</si>
  <si>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</si>
  <si>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</si>
  <si>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</si>
  <si>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</si>
  <si>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</si>
  <si>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</si>
  <si>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</si>
  <si>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</si>
  <si>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</si>
  <si>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</si>
  <si>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</si>
  <si>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</si>
  <si>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</si>
  <si>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</si>
  <si>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</si>
  <si>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</si>
  <si>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</si>
  <si>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</si>
  <si>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</si>
  <si>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</si>
  <si>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</si>
  <si>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</si>
  <si>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</si>
  <si>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</si>
  <si>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</si>
  <si>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</si>
  <si>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</si>
  <si>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</si>
  <si>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</si>
  <si>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</si>
  <si>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</si>
  <si>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</si>
  <si>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</si>
  <si>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</si>
  <si>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</si>
  <si>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</si>
  <si>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</si>
  <si>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</si>
  <si>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</si>
  <si>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</si>
  <si>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</si>
  <si>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</si>
  <si>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</si>
  <si>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</si>
  <si>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</si>
  <si>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</si>
  <si>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</si>
  <si>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</si>
  <si>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</si>
  <si>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</si>
  <si>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</si>
  <si>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</si>
  <si>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</si>
  <si>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</si>
  <si>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</si>
  <si>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</si>
  <si>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</si>
  <si>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</si>
  <si>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</si>
  <si>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</si>
  <si>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</si>
  <si>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</si>
  <si>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</si>
  <si>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</si>
  <si>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</si>
  <si>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</si>
  <si>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</si>
  <si>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</si>
  <si>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</si>
  <si>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</si>
  <si>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</si>
  <si>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</si>
  <si>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</si>
  <si>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</si>
  <si>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</si>
  <si>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</si>
  <si>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</si>
  <si>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</si>
  <si>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</si>
  <si>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</si>
  <si>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</si>
  <si>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</si>
  <si>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</si>
  <si>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</si>
  <si>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</si>
  <si>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</si>
  <si>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</si>
  <si>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</si>
  <si>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</si>
  <si>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</si>
  <si>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</si>
  <si>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</si>
  <si>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</si>
  <si>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</si>
  <si>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</si>
  <si>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</si>
  <si>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</si>
  <si>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</si>
  <si>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</si>
  <si>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</si>
  <si>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</si>
  <si>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</si>
  <si>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</si>
  <si>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</si>
  <si>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</si>
  <si>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</si>
  <si>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</si>
  <si>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</si>
  <si>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</si>
  <si>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</si>
  <si>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</si>
  <si>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</si>
  <si>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</si>
  <si>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</si>
  <si>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</si>
  <si>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</si>
  <si>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</si>
  <si>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</si>
  <si>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</si>
  <si>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</si>
  <si>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</si>
  <si>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</si>
  <si>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</si>
  <si>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</si>
  <si>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</si>
  <si>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</si>
  <si>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</si>
  <si>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</si>
  <si>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</si>
  <si>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</si>
  <si>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</si>
  <si>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</si>
  <si>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</si>
  <si>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</si>
  <si>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</si>
  <si>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</si>
  <si>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</si>
  <si>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</si>
  <si>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</si>
  <si>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</si>
  <si>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</si>
  <si>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</si>
  <si>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</si>
  <si>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</si>
  <si>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</si>
  <si>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</si>
  <si>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</si>
  <si>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</si>
  <si>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</si>
  <si>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</si>
  <si>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</si>
  <si>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</si>
  <si>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</si>
  <si>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</si>
  <si>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</si>
  <si>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</si>
  <si>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</si>
  <si>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</si>
  <si>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</si>
  <si>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</si>
  <si>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</si>
  <si>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</si>
  <si>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</si>
  <si>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</si>
  <si>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</si>
  <si>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</si>
  <si>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</si>
  <si>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</si>
  <si>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</si>
  <si>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</si>
  <si>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</si>
  <si>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</si>
  <si>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</si>
  <si>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</si>
  <si>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</si>
  <si>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</si>
  <si>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</si>
  <si>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</si>
  <si>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</si>
  <si>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</si>
  <si>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</si>
  <si>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</si>
  <si>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</si>
  <si>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</si>
  <si>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</si>
  <si>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</si>
  <si>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</si>
  <si>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</si>
  <si>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</si>
  <si>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</si>
  <si>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</si>
  <si>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</si>
  <si>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</si>
  <si>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</si>
  <si>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</si>
  <si>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</si>
  <si>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</si>
  <si>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</si>
  <si>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</si>
  <si>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</si>
  <si>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</si>
  <si>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</si>
  <si>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</si>
  <si>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</si>
  <si>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</si>
  <si>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</si>
  <si>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</si>
  <si>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</si>
  <si>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</si>
  <si>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</si>
  <si>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</si>
  <si>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</si>
  <si>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</si>
  <si>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</si>
  <si>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</si>
  <si>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</si>
  <si>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</si>
  <si>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</si>
  <si>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</si>
  <si>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</si>
  <si>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</si>
  <si>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</si>
  <si>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</si>
  <si>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</si>
  <si>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</si>
  <si>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</si>
  <si>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</si>
  <si>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</si>
  <si>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</si>
  <si>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</si>
  <si>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</si>
  <si>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</si>
  <si>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</si>
  <si>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</si>
  <si>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</si>
  <si>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</si>
  <si>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</si>
  <si>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</si>
  <si>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</si>
  <si>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</si>
  <si>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</si>
  <si>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</si>
  <si>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</si>
  <si>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</si>
  <si>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</si>
  <si>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</si>
  <si>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</si>
  <si>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</si>
  <si>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</si>
  <si>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</si>
  <si>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</si>
  <si>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</si>
  <si>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</si>
  <si>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</si>
  <si>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</si>
  <si>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</si>
  <si>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</si>
  <si>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</si>
  <si>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</si>
  <si>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</si>
  <si>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</si>
  <si>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</si>
  <si>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</si>
  <si>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</si>
  <si>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</si>
  <si>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</si>
  <si>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</si>
  <si>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</si>
  <si>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</si>
  <si>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</si>
  <si>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</si>
  <si>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</si>
  <si>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</si>
  <si>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</si>
  <si>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</si>
  <si>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</si>
  <si>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</si>
  <si>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</si>
  <si>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</si>
  <si>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</si>
  <si>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</si>
  <si>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</si>
  <si>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</si>
  <si>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</si>
  <si>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</si>
  <si>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</si>
  <si>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</si>
  <si>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</si>
  <si>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</si>
  <si>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</si>
  <si>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</si>
  <si>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</si>
  <si>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</si>
  <si>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</si>
  <si>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</si>
  <si>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</si>
  <si>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</si>
  <si>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</si>
  <si>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</si>
  <si>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</si>
  <si>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</si>
  <si>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</si>
  <si>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</si>
  <si>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</si>
  <si>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</si>
  <si>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</si>
  <si>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</si>
  <si>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</si>
  <si>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</si>
  <si>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</si>
  <si>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</si>
  <si>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</si>
  <si>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</si>
  <si>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</si>
  <si>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</si>
  <si>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</si>
  <si>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</si>
  <si>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</si>
  <si>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</si>
  <si>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</si>
  <si>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</si>
  <si>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</si>
  <si>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</si>
  <si>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</si>
  <si>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</si>
  <si>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</si>
  <si>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</si>
  <si>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</si>
  <si>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</si>
  <si>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</si>
  <si>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</si>
  <si>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</si>
  <si>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</si>
  <si>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</si>
  <si>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</si>
  <si>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</si>
  <si>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</si>
  <si>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</si>
  <si>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</si>
  <si>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</si>
  <si>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</si>
  <si>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</si>
  <si>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</si>
  <si>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</si>
  <si>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</si>
  <si>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</si>
  <si>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</si>
  <si>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</si>
  <si>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</si>
  <si>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</si>
  <si>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</si>
  <si>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</si>
  <si>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</si>
  <si>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</si>
  <si>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</si>
  <si>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</si>
  <si>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</si>
  <si>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</si>
  <si>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</si>
  <si>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</si>
  <si>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</si>
  <si>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</si>
  <si>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</si>
  <si>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</si>
  <si>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</si>
  <si>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</si>
  <si>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</si>
  <si>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</si>
  <si>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</si>
  <si>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</si>
  <si>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</si>
  <si>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</si>
  <si>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</si>
  <si>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</si>
  <si>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</si>
  <si>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</si>
  <si>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</si>
  <si>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</si>
  <si>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</si>
  <si>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</si>
  <si>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</si>
  <si>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</si>
  <si>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</si>
  <si>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</si>
  <si>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</si>
  <si>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</si>
  <si>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</si>
  <si>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</si>
  <si>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</si>
  <si>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</si>
  <si>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</si>
  <si>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</si>
  <si>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</si>
  <si>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</si>
  <si>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</si>
  <si>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</si>
  <si>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</si>
  <si>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</si>
  <si>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</si>
  <si>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</si>
  <si>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</si>
  <si>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</si>
  <si>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</si>
  <si>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</si>
  <si>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</si>
  <si>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</si>
  <si>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</si>
  <si>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</si>
  <si>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</si>
  <si>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</si>
  <si>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</si>
  <si>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</si>
  <si>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</si>
  <si>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</si>
  <si>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</si>
  <si>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</si>
  <si>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</si>
  <si>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</si>
  <si>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</si>
  <si>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</si>
  <si>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</si>
  <si>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</si>
  <si>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</si>
  <si>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</si>
  <si>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</si>
  <si>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</si>
  <si>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</si>
  <si>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</si>
  <si>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</si>
  <si>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</si>
  <si>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</si>
  <si>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</si>
  <si>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</si>
  <si>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</si>
  <si>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</si>
  <si>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</si>
  <si>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</si>
  <si>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</si>
  <si>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</si>
  <si>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</si>
  <si>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</si>
  <si>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</si>
  <si>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</si>
  <si>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</si>
  <si>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</si>
  <si>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</si>
  <si>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</si>
  <si>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</si>
  <si>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</si>
  <si>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</si>
  <si>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</si>
  <si>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</si>
  <si>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</si>
  <si>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</si>
  <si>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</si>
  <si>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</si>
  <si>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</si>
  <si>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</si>
  <si>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</si>
  <si>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</si>
  <si>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</si>
  <si>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</si>
  <si>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</si>
  <si>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</si>
  <si>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</si>
  <si>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</si>
  <si>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</si>
  <si>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</si>
  <si>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</si>
  <si>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</si>
  <si>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</si>
  <si>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</si>
  <si>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</si>
  <si>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</si>
  <si>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</si>
  <si>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</si>
  <si>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</si>
  <si>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</si>
  <si>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</si>
  <si>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</si>
  <si>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</si>
  <si>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</si>
  <si>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</si>
  <si>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</si>
  <si>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</si>
  <si>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</si>
  <si>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</si>
  <si>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</si>
  <si>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</si>
  <si>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</si>
  <si>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</si>
  <si>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</si>
  <si>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</si>
  <si>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</si>
  <si>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</si>
  <si>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</si>
  <si>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</si>
  <si>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</si>
  <si>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</si>
  <si>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</si>
  <si>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</si>
  <si>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</si>
  <si>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</si>
  <si>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</si>
  <si>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</si>
  <si>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</si>
  <si>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</si>
  <si>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</si>
  <si>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</si>
  <si>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</si>
  <si>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</si>
  <si>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</si>
  <si>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</si>
  <si>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</si>
  <si>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</si>
  <si>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</si>
  <si>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</si>
  <si>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</si>
  <si>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</si>
  <si>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</si>
  <si>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</si>
  <si>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</si>
  <si>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</si>
  <si>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</si>
  <si>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</si>
  <si>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</si>
  <si>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</si>
  <si>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</si>
  <si>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</si>
  <si>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</si>
  <si>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</si>
  <si>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</si>
  <si>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</si>
  <si>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</si>
  <si>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</si>
  <si>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</si>
  <si>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</si>
  <si>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</si>
  <si>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</si>
  <si>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</si>
  <si>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</si>
  <si>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</si>
  <si>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</si>
  <si>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</si>
  <si>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</si>
  <si>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</si>
  <si>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</si>
  <si>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</si>
  <si>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</si>
  <si>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</si>
  <si>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</si>
  <si>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</si>
  <si>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</si>
  <si>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</si>
  <si>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</si>
  <si>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</si>
  <si>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</si>
  <si>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</si>
  <si>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</si>
  <si>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</si>
  <si>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</si>
  <si>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</si>
  <si>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</si>
  <si>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</si>
  <si>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</si>
  <si>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</si>
  <si>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</si>
  <si>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</si>
  <si>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</si>
  <si>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</si>
  <si>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</si>
  <si>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</si>
  <si>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</si>
  <si>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</si>
  <si>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</si>
  <si>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</si>
  <si>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</si>
  <si>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</si>
  <si>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</si>
  <si>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</si>
  <si>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</si>
  <si>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</si>
  <si>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</si>
  <si>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</si>
  <si>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</si>
  <si>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</si>
  <si>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</si>
  <si>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</si>
  <si>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</si>
  <si>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</si>
  <si>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</si>
  <si>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</si>
  <si>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</si>
  <si>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</si>
  <si>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</si>
  <si>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</si>
  <si>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</si>
  <si>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</si>
  <si>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</si>
  <si>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</si>
  <si>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</si>
  <si>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</si>
  <si>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</si>
  <si>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</si>
  <si>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</si>
  <si>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</si>
  <si>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</si>
  <si>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</si>
  <si>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</si>
  <si>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</si>
  <si>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</si>
  <si>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</si>
  <si>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</si>
  <si>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</si>
  <si>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</si>
  <si>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</si>
  <si>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</si>
  <si>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</si>
  <si>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</si>
  <si>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</si>
  <si>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</si>
  <si>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</si>
  <si>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</si>
  <si>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</si>
  <si>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</si>
  <si>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</si>
  <si>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</si>
  <si>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</si>
  <si>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</si>
  <si>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</si>
  <si>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</si>
  <si>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</si>
  <si>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</si>
  <si>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</si>
  <si>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</si>
  <si>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</si>
  <si>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</si>
  <si>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</si>
  <si>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</si>
  <si>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</si>
  <si>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</si>
  <si>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</si>
  <si>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</si>
  <si>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</si>
  <si>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</si>
  <si>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</si>
  <si>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</si>
  <si>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</si>
  <si>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</si>
  <si>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</si>
  <si>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</si>
  <si>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</si>
  <si>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</si>
  <si>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</si>
  <si>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</si>
  <si>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</si>
  <si>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</si>
  <si>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</si>
  <si>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</si>
  <si>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</si>
  <si>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</si>
  <si>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</si>
  <si>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</si>
  <si>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</si>
  <si>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</si>
  <si>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</si>
  <si>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</si>
  <si>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</si>
  <si>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</si>
  <si>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</si>
  <si>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</si>
  <si>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</si>
  <si>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</si>
  <si>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</si>
  <si>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</si>
  <si>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</si>
  <si>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</si>
  <si>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</si>
  <si>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</si>
  <si>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</si>
  <si>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</si>
  <si>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</si>
  <si>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</si>
  <si>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</si>
  <si>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</si>
  <si>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</si>
  <si>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</si>
  <si>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</si>
  <si>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</si>
  <si>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</si>
  <si>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</si>
  <si>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</si>
  <si>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</si>
  <si>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</si>
  <si>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</si>
  <si>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</si>
  <si>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</si>
  <si>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</si>
  <si>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</si>
  <si>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</si>
  <si>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</si>
  <si>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</si>
  <si>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</si>
  <si>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</si>
  <si>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</si>
  <si>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</si>
  <si>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</si>
  <si>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</si>
  <si>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</si>
  <si>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</si>
  <si>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</si>
  <si>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</si>
  <si>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</si>
  <si>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</si>
  <si>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</si>
  <si>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</si>
  <si>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</si>
  <si>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</si>
  <si>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</si>
  <si>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</si>
  <si>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</si>
  <si>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</si>
  <si>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</si>
  <si>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</si>
  <si>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</si>
  <si>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</si>
  <si>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</si>
  <si>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</si>
  <si>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</si>
  <si>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</si>
  <si>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</si>
  <si>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</si>
  <si>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</si>
  <si>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</si>
  <si>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</si>
  <si>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</si>
  <si>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</si>
  <si>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</si>
  <si>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</si>
  <si>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</si>
  <si>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</si>
  <si>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</si>
  <si>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</si>
  <si>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</si>
  <si>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</si>
  <si>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</si>
  <si>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</si>
  <si>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</si>
  <si>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</si>
  <si>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</si>
  <si>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</si>
  <si>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</si>
  <si>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</si>
  <si>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</si>
  <si>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</si>
  <si>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</si>
  <si>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</si>
  <si>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</si>
  <si>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</si>
  <si>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</si>
  <si>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</si>
  <si>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</si>
  <si>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</si>
  <si>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</si>
  <si>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</si>
  <si>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</si>
  <si>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</si>
  <si>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</si>
  <si>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</si>
  <si>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</si>
  <si>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</si>
  <si>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</si>
  <si>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</si>
  <si>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</si>
  <si>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</si>
  <si>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</si>
  <si>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</si>
  <si>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</si>
  <si>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</si>
  <si>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</si>
  <si>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</si>
  <si>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</si>
  <si>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</si>
  <si>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</si>
  <si>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</si>
  <si>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</si>
  <si>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</si>
  <si>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</si>
  <si>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</si>
  <si>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</si>
  <si>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</si>
  <si>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</si>
  <si>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</si>
  <si>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</si>
  <si>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</si>
  <si>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</si>
  <si>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</si>
  <si>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</si>
  <si>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</si>
  <si>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</si>
  <si>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</si>
  <si>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</si>
  <si>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</si>
  <si>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</si>
  <si>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</si>
  <si>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</si>
  <si>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</si>
  <si>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</si>
  <si>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</si>
  <si>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</si>
  <si>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</si>
  <si>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</si>
  <si>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</si>
  <si>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</si>
  <si>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</si>
  <si>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</si>
  <si>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</si>
  <si>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</si>
  <si>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</si>
  <si>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</si>
  <si>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</si>
  <si>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</si>
  <si>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</si>
  <si>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</si>
  <si>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</si>
  <si>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</si>
  <si>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</si>
  <si>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</si>
  <si>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</si>
  <si>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</si>
  <si>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</si>
  <si>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</si>
  <si>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</si>
  <si>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</si>
  <si>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</si>
  <si>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</si>
  <si>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</si>
  <si>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</si>
  <si>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</si>
  <si>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</si>
  <si>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</si>
  <si>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</si>
  <si>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</si>
  <si>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</si>
  <si>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</si>
  <si>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</si>
  <si>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</si>
  <si>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</si>
  <si>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</si>
  <si>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</si>
  <si>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</si>
  <si>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</si>
  <si>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</si>
  <si>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</si>
  <si>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</si>
  <si>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</si>
  <si>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</si>
  <si>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</si>
  <si>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</si>
  <si>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</si>
  <si>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</si>
  <si>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</si>
  <si>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</si>
  <si>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</si>
  <si>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</si>
  <si>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</si>
  <si>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</si>
  <si>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</si>
  <si>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</si>
  <si>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</si>
  <si>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</si>
  <si>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</si>
  <si>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</si>
  <si>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</si>
  <si>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</si>
  <si>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</si>
  <si>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</si>
  <si>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</si>
  <si>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</si>
  <si>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</si>
  <si>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</si>
  <si>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</si>
  <si>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</si>
  <si>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</si>
  <si>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</si>
  <si>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</si>
  <si>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</si>
  <si>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</si>
  <si>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</si>
  <si>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</si>
  <si>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</si>
  <si>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</si>
  <si>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</si>
  <si>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</si>
  <si>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</si>
  <si>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</si>
  <si>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</si>
  <si>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</si>
  <si>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</si>
  <si>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</si>
  <si>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</si>
  <si>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</si>
  <si>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</si>
  <si>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</si>
  <si>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</si>
  <si>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</si>
  <si>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</si>
  <si>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</si>
  <si>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</si>
  <si>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</si>
  <si>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</si>
  <si>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</si>
  <si>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</si>
  <si>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</si>
  <si>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</si>
  <si>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</si>
  <si>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</si>
  <si>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</si>
  <si>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</si>
  <si>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</si>
  <si>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</si>
  <si>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</si>
  <si>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</si>
  <si>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</si>
  <si>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</si>
  <si>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</si>
  <si>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</si>
  <si>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</si>
  <si>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</si>
  <si>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</si>
  <si>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</si>
  <si>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</si>
  <si>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</si>
  <si>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</si>
  <si>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</si>
  <si>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</si>
  <si>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</si>
  <si>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</si>
  <si>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</si>
  <si>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</si>
  <si>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</si>
  <si>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</si>
  <si>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</si>
  <si>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</si>
  <si>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</si>
  <si>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</si>
  <si>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</si>
  <si>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</si>
  <si>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</si>
  <si>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</si>
  <si>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</si>
  <si>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</si>
  <si>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</si>
  <si>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</si>
  <si>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</si>
  <si>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</si>
  <si>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</si>
  <si>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</si>
  <si>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</si>
  <si>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</si>
  <si>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</si>
  <si>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</si>
  <si>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</si>
  <si>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</si>
  <si>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</si>
  <si>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</si>
  <si>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</si>
  <si>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</si>
  <si>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</si>
  <si>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</si>
  <si>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</si>
  <si>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</si>
  <si>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</si>
  <si>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</si>
  <si>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</si>
  <si>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</si>
  <si>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</si>
  <si>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</si>
  <si>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</si>
  <si>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</si>
  <si>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</si>
  <si>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</si>
  <si>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</si>
  <si>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</si>
  <si>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</si>
  <si>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</si>
  <si>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</si>
  <si>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</si>
  <si>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</si>
  <si>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</si>
  <si>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</si>
  <si>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</si>
  <si>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</si>
  <si>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</si>
  <si>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</si>
  <si>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</si>
  <si>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</si>
  <si>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</si>
  <si>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</si>
  <si>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</si>
  <si>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</si>
  <si>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</si>
  <si>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</si>
  <si>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</si>
  <si>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</si>
  <si>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</si>
  <si>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</si>
  <si>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</si>
  <si>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</si>
  <si>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</si>
  <si>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</si>
  <si>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</si>
  <si>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</si>
  <si>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</si>
  <si>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</si>
  <si>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</si>
  <si>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</si>
  <si>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</si>
  <si>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</si>
  <si>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</si>
  <si>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</si>
  <si>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</si>
  <si>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</si>
  <si>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</si>
  <si>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</si>
  <si>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</si>
  <si>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</si>
  <si>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</si>
  <si>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</si>
  <si>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</si>
  <si>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</si>
  <si>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</si>
  <si>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</si>
  <si>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</si>
  <si>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</si>
  <si>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</si>
  <si>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</si>
  <si>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</si>
  <si>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</si>
  <si>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</si>
  <si>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</si>
  <si>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</si>
  <si>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</si>
  <si>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</si>
  <si>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</si>
  <si>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</si>
  <si>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</si>
  <si>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</si>
  <si>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</si>
  <si>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</si>
  <si>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</si>
  <si>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</si>
  <si>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</si>
  <si>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</si>
  <si>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</si>
  <si>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</si>
  <si>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</si>
  <si>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</si>
  <si>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</si>
  <si>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</si>
  <si>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</si>
  <si>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</si>
  <si>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</si>
  <si>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</si>
  <si>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</si>
  <si>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</si>
  <si>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</si>
  <si>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</si>
  <si>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</si>
  <si>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</si>
  <si>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</si>
  <si>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</si>
  <si>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</si>
  <si>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</si>
  <si>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</si>
  <si>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</si>
  <si>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</si>
  <si>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</si>
  <si>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</si>
  <si>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</si>
  <si>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</si>
  <si>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</si>
  <si>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</si>
  <si>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</si>
  <si>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</si>
  <si>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</si>
  <si>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</si>
  <si>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</si>
  <si>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</si>
  <si>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</si>
  <si>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</si>
  <si>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</si>
  <si>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</si>
  <si>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</si>
  <si>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</si>
  <si>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</si>
  <si>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</si>
  <si>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</si>
  <si>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</si>
  <si>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</si>
  <si>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</si>
  <si>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</si>
  <si>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</si>
  <si>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</si>
  <si>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</si>
  <si>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</si>
  <si>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</si>
  <si>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</si>
  <si>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</si>
  <si>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</si>
  <si>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</si>
  <si>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</si>
  <si>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</si>
  <si>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</si>
  <si>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</si>
  <si>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</si>
  <si>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</si>
  <si>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</si>
  <si>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</si>
  <si>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</si>
  <si>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</si>
  <si>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</si>
  <si>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</si>
  <si>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</si>
  <si>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</si>
  <si>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</si>
  <si>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</si>
  <si>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</si>
  <si>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</si>
  <si>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</si>
  <si>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</si>
  <si>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</si>
  <si>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</si>
  <si>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</si>
  <si>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</si>
  <si>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</si>
  <si>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</si>
  <si>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</si>
  <si>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</si>
  <si>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</si>
  <si>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</si>
  <si>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</si>
  <si>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</si>
  <si>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</si>
  <si>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</si>
  <si>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</si>
  <si>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</si>
  <si>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</si>
  <si>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</si>
  <si>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</si>
  <si>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</si>
  <si>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</si>
  <si>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</si>
  <si>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</si>
  <si>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</si>
  <si>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</si>
  <si>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</si>
  <si>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</si>
  <si>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</si>
  <si>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</si>
  <si>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</si>
  <si>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</si>
  <si>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</si>
  <si>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</si>
  <si>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</si>
  <si>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</si>
  <si>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</si>
  <si>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</si>
  <si>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</si>
  <si>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</si>
  <si>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</si>
  <si>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</si>
  <si>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</si>
  <si>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</si>
  <si>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</si>
  <si>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</si>
  <si>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</si>
  <si>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</si>
  <si>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</si>
  <si>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</si>
  <si>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</si>
  <si>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</si>
  <si>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</si>
  <si>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</si>
  <si>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</si>
  <si>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</si>
  <si>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</si>
  <si>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</si>
  <si>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</si>
  <si>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</si>
  <si>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</si>
  <si>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</si>
  <si>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</si>
  <si>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</si>
  <si>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</si>
  <si>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</si>
  <si>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</si>
  <si>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</si>
  <si>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</si>
  <si>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</si>
  <si>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</si>
  <si>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</si>
  <si>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</si>
  <si>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</si>
  <si>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</si>
  <si>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</si>
  <si>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</si>
  <si>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</si>
  <si>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</si>
  <si>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</si>
  <si>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</si>
  <si>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</si>
  <si>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</si>
  <si>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</si>
  <si>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</si>
  <si>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</si>
  <si>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</si>
  <si>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</si>
  <si>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</si>
  <si>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</si>
  <si>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</si>
  <si>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</si>
  <si>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</si>
  <si>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</si>
  <si>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</si>
  <si>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</si>
  <si>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</si>
  <si>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</si>
  <si>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</si>
  <si>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</si>
  <si>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</si>
  <si>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</si>
  <si>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</si>
  <si>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</si>
  <si>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</si>
  <si>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</si>
  <si>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</si>
  <si>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</si>
  <si>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</si>
  <si>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</si>
  <si>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</si>
  <si>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</si>
  <si>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</si>
  <si>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</si>
  <si>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</si>
  <si>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</si>
  <si>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</si>
  <si>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</si>
  <si>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</si>
  <si>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</si>
  <si>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</si>
  <si>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</si>
  <si>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</si>
  <si>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</si>
  <si>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</si>
  <si>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</si>
  <si>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</si>
  <si>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</si>
  <si>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</si>
  <si>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</si>
  <si>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</si>
  <si>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</si>
  <si>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</si>
  <si>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</si>
  <si>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</si>
  <si>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</si>
  <si>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</si>
  <si>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</si>
  <si>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</si>
  <si>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</si>
  <si>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</si>
  <si>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</si>
  <si>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</si>
  <si>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</si>
  <si>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</si>
  <si>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</si>
  <si>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</si>
  <si>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</si>
  <si>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</si>
  <si>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</si>
  <si>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</si>
  <si>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</si>
  <si>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</si>
  <si>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</si>
  <si>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</si>
  <si>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</si>
  <si>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</si>
  <si>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</si>
  <si>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</si>
  <si>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</si>
  <si>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</si>
  <si>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</si>
  <si>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</si>
  <si>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</si>
  <si>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</si>
  <si>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</si>
  <si>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</si>
  <si>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</si>
  <si>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</si>
  <si>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</si>
  <si>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</si>
  <si>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</si>
  <si>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</si>
  <si>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</si>
  <si>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</si>
  <si>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</si>
  <si>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</si>
  <si>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</si>
  <si>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</si>
  <si>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</si>
  <si>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</si>
  <si>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</si>
  <si>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</si>
  <si>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</si>
  <si>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</si>
  <si>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</si>
  <si>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</si>
  <si>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</si>
  <si>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</si>
  <si>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</si>
  <si>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</si>
  <si>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</si>
  <si>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</si>
  <si>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</si>
  <si>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</si>
  <si>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</si>
  <si>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</si>
  <si>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</si>
  <si>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</si>
  <si>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</si>
  <si>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</si>
  <si>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</si>
  <si>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</si>
  <si>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</si>
  <si>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</si>
  <si>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</si>
  <si>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</si>
  <si>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</si>
  <si>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</si>
  <si>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</si>
  <si>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</si>
  <si>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</si>
  <si>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</si>
  <si>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</si>
  <si>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</si>
  <si>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</si>
  <si>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</si>
  <si>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</si>
  <si>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</si>
  <si>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</si>
  <si>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</si>
  <si>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</si>
  <si>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</si>
  <si>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</si>
  <si>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</si>
  <si>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</si>
  <si>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</si>
  <si>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</si>
  <si>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</si>
  <si>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</si>
  <si>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</si>
  <si>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</si>
  <si>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</si>
  <si>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</si>
  <si>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</si>
  <si>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</si>
  <si>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</si>
  <si>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</si>
  <si>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</si>
  <si>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</si>
  <si>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</si>
  <si>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</si>
  <si>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</si>
  <si>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</si>
  <si>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</si>
  <si>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</si>
  <si>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</si>
  <si>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</si>
  <si>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</si>
  <si>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</si>
  <si>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</si>
  <si>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</si>
  <si>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</si>
  <si>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</si>
  <si>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</si>
  <si>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</si>
  <si>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</si>
  <si>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</si>
  <si>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</si>
  <si>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</si>
  <si>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</si>
  <si>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</si>
  <si>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</si>
  <si>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</si>
  <si>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</si>
  <si>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</si>
  <si>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</si>
  <si>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</si>
  <si>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</si>
  <si>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</si>
  <si>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</si>
  <si>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</si>
  <si>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</si>
  <si>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</si>
  <si>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</si>
  <si>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</si>
  <si>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</si>
  <si>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</si>
  <si>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</si>
  <si>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</si>
  <si>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</si>
  <si>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</si>
  <si>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</si>
  <si>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</si>
  <si>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</si>
  <si>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</si>
  <si>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</si>
  <si>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</si>
  <si>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</si>
  <si>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</si>
  <si>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</si>
  <si>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</si>
  <si>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</si>
  <si>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</si>
  <si>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</si>
  <si>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</si>
  <si>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</si>
  <si>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</si>
  <si>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</si>
  <si>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</si>
  <si>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</si>
  <si>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</si>
  <si>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</si>
  <si>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</si>
  <si>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</si>
  <si>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</si>
  <si>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</si>
  <si>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</si>
  <si>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</si>
  <si>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</si>
  <si>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</si>
  <si>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</si>
  <si>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</si>
  <si>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</si>
  <si>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</si>
  <si>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</si>
  <si>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</si>
  <si>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</si>
  <si>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</si>
  <si>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</si>
  <si>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</si>
  <si>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</si>
  <si>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</si>
  <si>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</si>
  <si>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</si>
  <si>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</si>
  <si>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</si>
  <si>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</si>
  <si>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</si>
  <si>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</si>
  <si>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</si>
  <si>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</si>
  <si>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</si>
  <si>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</si>
  <si>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</si>
  <si>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</si>
  <si>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</si>
  <si>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</si>
  <si>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</si>
  <si>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</si>
  <si>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</si>
  <si>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</si>
  <si>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</si>
  <si>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</si>
  <si>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</si>
  <si>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</si>
  <si>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</si>
  <si>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</si>
  <si>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</si>
  <si>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</si>
  <si>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</si>
  <si>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</si>
  <si>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</si>
  <si>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</si>
  <si>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</si>
  <si>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</si>
  <si>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</si>
  <si>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</si>
  <si>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</si>
  <si>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</si>
  <si>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</si>
  <si>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</si>
  <si>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</si>
  <si>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</si>
  <si>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</si>
  <si>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</si>
  <si>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</si>
  <si>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</si>
  <si>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</si>
  <si>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</si>
  <si>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</si>
  <si>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</si>
  <si>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</si>
  <si>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</si>
  <si>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</si>
  <si>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</si>
  <si>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</si>
  <si>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</si>
  <si>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</si>
  <si>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</si>
  <si>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</si>
  <si>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</si>
  <si>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</si>
  <si>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</si>
  <si>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</si>
  <si>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</si>
  <si>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</si>
  <si>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</si>
  <si>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</si>
  <si>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</si>
  <si>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</si>
  <si>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</si>
  <si>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</si>
  <si>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</si>
  <si>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</si>
  <si>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</si>
  <si>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</si>
  <si>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</si>
  <si>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</si>
  <si>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</si>
  <si>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</si>
  <si>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</si>
  <si>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</si>
  <si>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</si>
  <si>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</si>
  <si>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</si>
  <si>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</si>
  <si>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</si>
  <si>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</si>
  <si>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</si>
  <si>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</si>
  <si>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</si>
  <si>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</si>
  <si>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</si>
  <si>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</si>
  <si>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</si>
  <si>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</si>
  <si>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</si>
  <si>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</si>
  <si>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</si>
  <si>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</si>
  <si>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</si>
  <si>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</si>
  <si>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</si>
  <si>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</si>
  <si>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</si>
  <si>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</si>
  <si>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</si>
  <si>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</si>
  <si>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</si>
  <si>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</si>
  <si>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</si>
  <si>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</si>
  <si>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</si>
  <si>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</si>
  <si>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</si>
  <si>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</si>
  <si>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</si>
  <si>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</si>
  <si>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</si>
  <si>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</si>
  <si>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</si>
  <si>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</si>
  <si>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</si>
  <si>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</si>
  <si>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</si>
  <si>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</si>
  <si>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</si>
  <si>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</si>
  <si>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</si>
  <si>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</si>
  <si>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</si>
  <si>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</si>
  <si>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</si>
  <si>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</si>
  <si>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</si>
  <si>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</si>
  <si>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</si>
  <si>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</si>
  <si>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</si>
  <si>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</si>
  <si>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</si>
  <si>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</si>
  <si>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</si>
  <si>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</si>
  <si>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</si>
  <si>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</si>
  <si>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</si>
  <si>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</si>
  <si>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</si>
  <si>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</si>
  <si>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</si>
  <si>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</si>
  <si>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</si>
  <si>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</si>
  <si>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</si>
  <si>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</si>
  <si>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</si>
  <si>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</si>
  <si>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</si>
  <si>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</si>
  <si>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</si>
  <si>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</si>
  <si>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</si>
  <si>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</si>
  <si>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</si>
  <si>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</si>
  <si>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</si>
  <si>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</si>
  <si>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</si>
  <si>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</si>
  <si>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</si>
  <si>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</si>
  <si>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</si>
  <si>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</si>
  <si>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</si>
  <si>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</si>
  <si>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</si>
  <si>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</si>
  <si>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</si>
  <si>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</si>
  <si>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</si>
  <si>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</si>
  <si>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</si>
  <si>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</si>
  <si>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</si>
  <si>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</si>
  <si>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</si>
  <si>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</si>
  <si>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</si>
  <si>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</si>
  <si>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</si>
  <si>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</si>
  <si>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</si>
  <si>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</si>
  <si>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</si>
  <si>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</si>
  <si>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</si>
  <si>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</si>
  <si>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</si>
  <si>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</si>
  <si>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</si>
  <si>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</si>
  <si>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</si>
  <si>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</si>
  <si>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</si>
  <si>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</si>
  <si>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</si>
  <si>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</si>
  <si>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</si>
  <si>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</si>
  <si>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</si>
  <si>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</si>
  <si>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</si>
  <si>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</si>
  <si>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</si>
  <si>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</si>
  <si>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</si>
  <si>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</si>
  <si>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</si>
  <si>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</si>
  <si>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</si>
  <si>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</si>
  <si>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</si>
  <si>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</si>
  <si>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</si>
  <si>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</si>
  <si>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</si>
  <si>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</si>
  <si>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</si>
  <si>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</si>
  <si>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</si>
  <si>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</si>
  <si>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</si>
  <si>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</si>
  <si>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</si>
  <si>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</si>
  <si>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</si>
  <si>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</si>
  <si>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</si>
  <si>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</si>
  <si>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</si>
  <si>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</si>
  <si>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</si>
  <si>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</si>
  <si>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</si>
  <si>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</si>
  <si>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</si>
  <si>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</si>
  <si>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</si>
  <si>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</si>
  <si>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</si>
  <si>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</si>
  <si>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</si>
  <si>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</si>
  <si>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</si>
  <si>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</si>
  <si>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</si>
  <si>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</si>
  <si>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</si>
  <si>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</si>
  <si>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</si>
  <si>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</si>
  <si>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</si>
  <si>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</si>
  <si>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</si>
  <si>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</si>
  <si>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</si>
  <si>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</si>
  <si>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</si>
  <si>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</si>
  <si>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</si>
  <si>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</si>
  <si>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</si>
  <si>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</si>
  <si>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</si>
  <si>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</si>
  <si>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</si>
  <si>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</si>
  <si>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</si>
  <si>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</si>
  <si>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</si>
  <si>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</si>
  <si>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</si>
  <si>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</si>
  <si>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</si>
  <si>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</si>
  <si>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</si>
  <si>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</si>
  <si>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</si>
  <si>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</si>
  <si>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</si>
  <si>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</si>
  <si>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</si>
  <si>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</si>
  <si>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</si>
  <si>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</si>
  <si>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</si>
  <si>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</si>
  <si>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</si>
  <si>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</si>
  <si>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</si>
  <si>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</si>
  <si>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</si>
  <si>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</si>
  <si>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</si>
  <si>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</si>
  <si>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</si>
  <si>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</si>
  <si>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</si>
  <si>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</si>
  <si>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</si>
  <si>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</si>
  <si>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</si>
  <si>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</si>
  <si>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</si>
  <si>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</si>
  <si>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</si>
  <si>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</si>
  <si>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</si>
  <si>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</si>
  <si>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</si>
  <si>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</si>
  <si>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</si>
  <si>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</si>
  <si>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</si>
  <si>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</si>
  <si>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</si>
  <si>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</si>
  <si>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</si>
  <si>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</si>
  <si>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</si>
  <si>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</si>
  <si>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</si>
  <si>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</si>
  <si>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</si>
  <si>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</si>
  <si>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</si>
  <si>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</si>
  <si>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</si>
  <si>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</si>
  <si>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</si>
  <si>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</si>
  <si>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</si>
  <si>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</si>
  <si>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</si>
  <si>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</si>
  <si>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</si>
  <si>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</si>
  <si>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</si>
  <si>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</si>
  <si>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</si>
  <si>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</si>
  <si>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</si>
  <si>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</si>
  <si>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</si>
  <si>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</si>
  <si>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</si>
  <si>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</si>
  <si>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</si>
  <si>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</si>
  <si>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</si>
  <si>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</si>
  <si>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</si>
  <si>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</si>
  <si>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</si>
  <si>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</si>
  <si>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</si>
  <si>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</si>
  <si>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</si>
  <si>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</si>
  <si>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</si>
  <si>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</si>
  <si>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</si>
  <si>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</si>
  <si>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</si>
  <si>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</si>
  <si>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</si>
  <si>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</si>
  <si>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</si>
  <si>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</si>
  <si>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</si>
  <si>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</si>
  <si>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</si>
  <si>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</si>
  <si>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</si>
  <si>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</si>
  <si>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</si>
  <si>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</si>
  <si>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</si>
  <si>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</si>
  <si>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</si>
  <si>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</si>
  <si>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</si>
  <si>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</si>
  <si>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</si>
  <si>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</si>
  <si>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</si>
  <si>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</si>
  <si>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</si>
  <si>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</si>
  <si>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</si>
  <si>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</si>
  <si>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</si>
  <si>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</si>
  <si>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</si>
  <si>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</si>
  <si>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</si>
  <si>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</si>
  <si>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</si>
  <si>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</si>
  <si>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</si>
  <si>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</si>
  <si>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</si>
  <si>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</si>
  <si>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</si>
  <si>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</si>
  <si>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</si>
  <si>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</si>
  <si>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</si>
  <si>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</si>
  <si>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</si>
  <si>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</si>
  <si>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</si>
  <si>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</si>
  <si>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</si>
  <si>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</si>
  <si>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</si>
  <si>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</si>
  <si>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</si>
  <si>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</si>
  <si>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</si>
  <si>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</si>
  <si>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</si>
  <si>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</si>
  <si>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</si>
  <si>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</si>
  <si>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</si>
  <si>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</si>
  <si>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</si>
  <si>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</si>
  <si>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</si>
  <si>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</si>
  <si>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</si>
  <si>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</si>
  <si>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</si>
  <si>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</si>
  <si>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</si>
  <si>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</si>
  <si>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</si>
  <si>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</si>
  <si>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</si>
  <si>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</si>
  <si>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</si>
  <si>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</si>
  <si>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</si>
  <si>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</si>
  <si>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</si>
  <si>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</si>
  <si>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</si>
  <si>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</si>
  <si>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</si>
  <si>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</si>
  <si>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</si>
  <si>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</si>
  <si>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</si>
  <si>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</si>
  <si>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</si>
  <si>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</si>
  <si>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</si>
  <si>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</si>
  <si>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</si>
  <si>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</si>
  <si>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</si>
  <si>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</si>
  <si>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</si>
  <si>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</si>
  <si>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</si>
  <si>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</si>
  <si>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</si>
  <si>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</si>
  <si>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</si>
  <si>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</si>
  <si>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</si>
  <si>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</si>
  <si>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</si>
  <si>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</si>
  <si>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</si>
  <si>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</si>
  <si>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</si>
  <si>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</si>
  <si>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</si>
  <si>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</si>
  <si>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</si>
  <si>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</si>
  <si>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</si>
  <si>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</si>
  <si>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</si>
  <si>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</si>
  <si>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</si>
  <si>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</si>
  <si>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</si>
  <si>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</si>
  <si>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</si>
  <si>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</si>
  <si>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</si>
  <si>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</si>
  <si>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</si>
  <si>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</si>
  <si>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</si>
  <si>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</si>
  <si>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</si>
  <si>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</si>
  <si>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</si>
  <si>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</si>
  <si>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</si>
  <si>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</si>
  <si>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</si>
  <si>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</si>
  <si>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</si>
  <si>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</si>
  <si>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</si>
  <si>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</si>
  <si>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</si>
  <si>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</si>
  <si>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</si>
  <si>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</si>
  <si>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</si>
  <si>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</si>
  <si>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</si>
  <si>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</si>
  <si>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</si>
  <si>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</si>
  <si>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</si>
  <si>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</si>
  <si>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</si>
  <si>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</si>
  <si>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</si>
  <si>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</si>
  <si>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</si>
  <si>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</si>
  <si>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</si>
  <si>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</si>
  <si>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</si>
  <si>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</si>
  <si>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</si>
  <si>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</si>
  <si>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</si>
  <si>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</si>
  <si>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</si>
  <si>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</si>
  <si>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</si>
  <si>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</si>
  <si>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</si>
  <si>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</si>
  <si>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</si>
  <si>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</si>
  <si>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</si>
  <si>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</si>
  <si>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</si>
  <si>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</si>
  <si>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</si>
  <si>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</si>
  <si>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</si>
  <si>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</si>
  <si>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</si>
  <si>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</si>
  <si>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</si>
  <si>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</si>
  <si>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</si>
  <si>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</si>
  <si>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</si>
  <si>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</si>
  <si>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</si>
  <si>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</si>
  <si>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</si>
  <si>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</si>
  <si>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</si>
  <si>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</si>
  <si>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</si>
  <si>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</si>
  <si>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</si>
  <si>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</si>
  <si>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</si>
  <si>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</si>
  <si>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</si>
  <si>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</si>
  <si>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</si>
  <si>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</si>
  <si>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</si>
  <si>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</si>
  <si>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</si>
  <si>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</si>
  <si>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</si>
  <si>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</si>
  <si>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</si>
  <si>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</si>
  <si>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</si>
  <si>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</si>
  <si>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</si>
  <si>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</si>
  <si>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</si>
  <si>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</si>
  <si>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</si>
  <si>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</si>
  <si>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</si>
  <si>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</si>
  <si>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</si>
  <si>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</si>
  <si>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</si>
  <si>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</si>
  <si>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</si>
  <si>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</si>
  <si>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</si>
  <si>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</si>
  <si>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</si>
  <si>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</si>
  <si>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</si>
  <si>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</si>
  <si>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</si>
  <si>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</si>
  <si>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</si>
  <si>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</si>
  <si>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</si>
  <si>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</si>
  <si>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</si>
  <si>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</si>
  <si>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</si>
  <si>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</si>
  <si>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</si>
  <si>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</si>
  <si>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</si>
  <si>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</si>
  <si>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</si>
  <si>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</si>
  <si>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</si>
  <si>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</si>
  <si>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</si>
  <si>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</si>
  <si>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</si>
  <si>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</si>
  <si>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</si>
  <si>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</si>
  <si>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</si>
  <si>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</si>
  <si>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</si>
  <si>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</si>
  <si>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</si>
  <si>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</si>
  <si>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</si>
  <si>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</si>
  <si>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</si>
  <si>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</si>
  <si>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</si>
  <si>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</si>
  <si>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</si>
  <si>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</si>
  <si>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</si>
  <si>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</si>
  <si>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</si>
  <si>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</si>
  <si>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</si>
  <si>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</si>
  <si>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</si>
  <si>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</si>
  <si>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</si>
  <si>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</si>
  <si>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</si>
  <si>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</si>
  <si>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</si>
  <si>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</si>
  <si>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</si>
  <si>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</si>
  <si>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</si>
  <si>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</si>
  <si>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</si>
  <si>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</si>
  <si>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</si>
  <si>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</si>
  <si>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</si>
  <si>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</si>
  <si>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</si>
  <si>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</si>
  <si>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</si>
  <si>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</si>
  <si>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</si>
  <si>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</si>
  <si>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</si>
  <si>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</si>
  <si>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</si>
  <si>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</si>
  <si>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</si>
  <si>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</si>
  <si>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</si>
  <si>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</si>
  <si>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</si>
  <si>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</si>
  <si>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</si>
  <si>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</si>
  <si>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</si>
  <si>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</si>
  <si>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</si>
  <si>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</si>
  <si>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</si>
  <si>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</si>
  <si>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</si>
  <si>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</si>
  <si>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</si>
  <si>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</si>
  <si>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</si>
  <si>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</si>
  <si>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</si>
  <si>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</si>
  <si>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</si>
  <si>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</si>
  <si>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</si>
  <si>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</si>
  <si>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</si>
  <si>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</si>
  <si>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</si>
  <si>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</si>
  <si>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</si>
  <si>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</si>
  <si>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</si>
  <si>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</si>
  <si>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</si>
  <si>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</si>
  <si>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</si>
  <si>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</si>
  <si>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</si>
  <si>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</si>
  <si>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</si>
  <si>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</si>
  <si>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</si>
  <si>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</si>
  <si>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</si>
  <si>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</si>
  <si>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</si>
  <si>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</si>
  <si>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</si>
  <si>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</si>
  <si>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</si>
  <si>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</si>
  <si>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</si>
  <si>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</si>
  <si>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</si>
  <si>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</si>
  <si>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</si>
  <si>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</si>
  <si>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</si>
  <si>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</si>
  <si>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</si>
  <si>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</si>
  <si>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</si>
  <si>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</si>
  <si>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</si>
  <si>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</si>
  <si>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</si>
  <si>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</si>
  <si>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</si>
  <si>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</si>
  <si>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</si>
  <si>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</si>
  <si>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</si>
  <si>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</si>
  <si>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</si>
  <si>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</si>
  <si>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</si>
  <si>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</si>
  <si>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</si>
  <si>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</si>
  <si>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</si>
  <si>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</si>
  <si>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</si>
  <si>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</si>
  <si>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</si>
  <si>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</si>
  <si>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</si>
  <si>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</si>
  <si>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</si>
  <si>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</si>
  <si>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</si>
  <si>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</si>
  <si>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</si>
  <si>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</si>
  <si>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</si>
  <si>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</si>
  <si>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</si>
  <si>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</si>
  <si>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</si>
  <si>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</si>
  <si>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</si>
  <si>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</si>
  <si>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</si>
  <si>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</si>
  <si>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</si>
  <si>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</si>
  <si>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</si>
  <si>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</si>
  <si>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</si>
  <si>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</si>
  <si>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</si>
  <si>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</si>
  <si>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</si>
  <si>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</si>
  <si>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</si>
  <si>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</si>
  <si>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</si>
  <si>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</si>
  <si>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</si>
  <si>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</si>
  <si>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</si>
  <si>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</si>
  <si>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</si>
  <si>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</si>
  <si>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</si>
  <si>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</si>
  <si>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</si>
  <si>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</si>
  <si>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</si>
  <si>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</si>
  <si>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</si>
  <si>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</si>
  <si>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</si>
  <si>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</si>
  <si>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</si>
  <si>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</si>
  <si>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</si>
  <si>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</si>
  <si>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</si>
  <si>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</si>
  <si>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</si>
  <si>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</si>
  <si>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</si>
  <si>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</si>
  <si>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</si>
  <si>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</si>
  <si>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</si>
  <si>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</si>
  <si>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</si>
  <si>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</si>
  <si>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</si>
  <si>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</si>
  <si>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</si>
  <si>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</si>
  <si>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</si>
  <si>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</si>
  <si>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</si>
  <si>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</si>
  <si>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</si>
  <si>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</si>
  <si>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</si>
  <si>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</si>
  <si>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</si>
  <si>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</si>
  <si>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</si>
  <si>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</si>
  <si>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</si>
  <si>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</si>
  <si>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</si>
  <si>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</si>
  <si>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</si>
  <si>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</si>
  <si>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</si>
  <si>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</si>
  <si>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</si>
  <si>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</si>
  <si>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</si>
  <si>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</si>
  <si>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</si>
  <si>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</si>
  <si>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</si>
  <si>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</si>
  <si>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</si>
  <si>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</si>
  <si>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</si>
  <si>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</si>
  <si>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</si>
  <si>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</si>
  <si>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</si>
  <si>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</si>
  <si>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</si>
  <si>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</si>
  <si>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</si>
  <si>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</si>
  <si>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</si>
  <si>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</si>
  <si>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</si>
  <si>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</si>
  <si>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</si>
  <si>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</si>
  <si>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</si>
  <si>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</si>
  <si>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</si>
  <si>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</si>
  <si>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</si>
  <si>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</si>
  <si>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</si>
  <si>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</si>
  <si>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</si>
  <si>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</si>
  <si>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</si>
  <si>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</si>
  <si>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</si>
  <si>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</si>
  <si>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</si>
  <si>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</si>
  <si>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</si>
  <si>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</si>
  <si>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</si>
  <si>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</si>
  <si>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</si>
  <si>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</si>
  <si>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</si>
  <si>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</si>
  <si>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</si>
  <si>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</si>
  <si>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</si>
  <si>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</si>
  <si>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</si>
  <si>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</si>
  <si>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</si>
  <si>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</si>
  <si>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</si>
  <si>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</si>
  <si>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</si>
  <si>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</si>
  <si>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</si>
  <si>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</si>
  <si>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</si>
  <si>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</si>
  <si>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</si>
  <si>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</si>
  <si>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</si>
  <si>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</si>
  <si>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</si>
  <si>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</si>
  <si>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</si>
  <si>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</si>
  <si>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</si>
  <si>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</si>
  <si>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</si>
  <si>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</si>
  <si>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</si>
  <si>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</si>
  <si>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</si>
  <si>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</si>
  <si>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</si>
  <si>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</si>
  <si>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</si>
  <si>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</si>
  <si>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</si>
  <si>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</si>
  <si>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</si>
  <si>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</si>
  <si>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</si>
  <si>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</si>
  <si>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</si>
  <si>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</si>
  <si>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</si>
  <si>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</si>
  <si>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</si>
  <si>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</si>
  <si>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</si>
  <si>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</si>
  <si>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</si>
  <si>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</si>
  <si>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</si>
  <si>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</si>
  <si>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</si>
  <si>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</si>
  <si>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</si>
  <si>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</si>
  <si>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</si>
  <si>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</si>
  <si>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</si>
  <si>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</si>
  <si>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</si>
  <si>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</si>
  <si>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</si>
  <si>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</si>
  <si>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</si>
  <si>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</si>
  <si>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</si>
  <si>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</si>
  <si>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</si>
  <si>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</si>
  <si>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</si>
  <si>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</si>
  <si>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</si>
  <si>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</si>
  <si>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</si>
  <si>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</si>
  <si>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</si>
  <si>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</si>
  <si>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</si>
  <si>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</si>
  <si>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</si>
  <si>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</si>
  <si>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</si>
  <si>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</si>
  <si>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</si>
  <si>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</si>
  <si>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</si>
  <si>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</si>
  <si>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</si>
  <si>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</si>
  <si>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</si>
  <si>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</si>
  <si>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</si>
  <si>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</si>
  <si>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</si>
  <si>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</si>
  <si>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</si>
  <si>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</si>
  <si>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</si>
  <si>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</si>
  <si>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</si>
  <si>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</si>
  <si>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</si>
  <si>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</si>
  <si>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</si>
  <si>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</si>
  <si>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</si>
  <si>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</si>
  <si>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</si>
  <si>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</si>
  <si>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</si>
  <si>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</si>
  <si>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</si>
  <si>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</si>
  <si>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</si>
  <si>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</si>
  <si>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</si>
  <si>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</si>
  <si>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</si>
  <si>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</si>
  <si>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</si>
  <si>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</si>
  <si>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</si>
  <si>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</si>
  <si>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</si>
  <si>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</si>
  <si>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</si>
  <si>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</si>
  <si>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</si>
  <si>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</si>
  <si>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</si>
  <si>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</si>
  <si>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</si>
  <si>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</si>
  <si>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</si>
  <si>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</si>
  <si>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</si>
  <si>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</si>
  <si>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</si>
  <si>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</si>
  <si>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</si>
  <si>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</si>
  <si>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</si>
  <si>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</si>
  <si>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</si>
  <si>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</si>
  <si>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</si>
  <si>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</si>
  <si>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</si>
  <si>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</si>
  <si>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</si>
  <si>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</si>
  <si>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</si>
  <si>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</si>
  <si>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</si>
  <si>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</si>
  <si>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</si>
  <si>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</si>
  <si>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</si>
  <si>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</si>
  <si>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</si>
  <si>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</si>
  <si>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</si>
  <si>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</si>
  <si>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</si>
  <si>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</si>
  <si>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</si>
  <si>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</si>
  <si>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</si>
  <si>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</si>
  <si>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</si>
  <si>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</si>
  <si>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</si>
  <si>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</si>
  <si>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</si>
  <si>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</si>
  <si>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</si>
  <si>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</si>
  <si>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</si>
  <si>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</si>
  <si>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</si>
  <si>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</si>
  <si>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</si>
  <si>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</si>
  <si>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</si>
  <si>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</si>
  <si>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</si>
  <si>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</si>
  <si>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</si>
  <si>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</si>
  <si>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</si>
  <si>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</si>
  <si>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</si>
  <si>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</si>
  <si>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</si>
  <si>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</si>
  <si>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</si>
  <si>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</si>
  <si>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</si>
  <si>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</si>
  <si>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</si>
  <si>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</si>
  <si>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</si>
  <si>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</si>
  <si>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</si>
  <si>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</si>
  <si>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</si>
  <si>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</si>
  <si>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</si>
  <si>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</si>
  <si>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</si>
  <si>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</si>
  <si>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</si>
  <si>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</si>
  <si>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</si>
  <si>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</si>
  <si>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</si>
  <si>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</si>
  <si>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</si>
  <si>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</si>
  <si>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</si>
  <si>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</si>
  <si>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</si>
  <si>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</si>
  <si>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</si>
  <si>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</si>
  <si>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</si>
  <si>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</si>
  <si>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</si>
  <si>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</si>
  <si>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</si>
  <si>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</si>
  <si>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</si>
  <si>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</si>
  <si>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</si>
  <si>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</si>
  <si>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</si>
  <si>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</si>
  <si>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</si>
  <si>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</si>
  <si>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</si>
  <si>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</si>
  <si>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</si>
  <si>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</si>
  <si>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</si>
  <si>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</si>
  <si>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</si>
  <si>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</si>
  <si>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</si>
  <si>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</si>
  <si>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</si>
  <si>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</si>
  <si>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</si>
  <si>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</si>
  <si>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</si>
  <si>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</si>
  <si>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</si>
  <si>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</si>
  <si>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</si>
  <si>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</si>
  <si>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</si>
  <si>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</si>
  <si>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</si>
  <si>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</si>
  <si>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</si>
  <si>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</si>
  <si>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</si>
  <si>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</si>
  <si>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</si>
  <si>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</si>
  <si>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</si>
  <si>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</si>
  <si>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</si>
  <si>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</si>
  <si>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</si>
  <si>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</si>
  <si>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</si>
  <si>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</si>
  <si>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</si>
  <si>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</si>
  <si>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</si>
  <si>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</si>
  <si>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</si>
  <si>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</si>
  <si>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</si>
  <si>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</si>
  <si>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</si>
  <si>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</si>
  <si>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</si>
  <si>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</si>
  <si>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</si>
  <si>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</si>
  <si>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</si>
  <si>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</si>
  <si>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</si>
  <si>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</si>
  <si>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</si>
  <si>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</si>
  <si>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</si>
  <si>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</si>
  <si>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</si>
  <si>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</si>
  <si>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</si>
  <si>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</si>
  <si>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</si>
  <si>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</si>
  <si>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</si>
  <si>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</si>
  <si>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</si>
  <si>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</si>
  <si>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</si>
  <si>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</si>
  <si>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</si>
  <si>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</si>
  <si>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</si>
  <si>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</si>
  <si>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</si>
  <si>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</si>
  <si>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</si>
  <si>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</si>
  <si>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</si>
  <si>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</si>
  <si>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</si>
  <si>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</si>
  <si>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</si>
  <si>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</si>
  <si>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</si>
  <si>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</si>
  <si>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</si>
  <si>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</si>
  <si>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</si>
  <si>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</si>
  <si>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</si>
  <si>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</si>
  <si>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</si>
  <si>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</si>
  <si>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</si>
  <si>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</si>
  <si>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</si>
  <si>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</si>
  <si>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</si>
  <si>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</si>
  <si>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</si>
  <si>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</si>
  <si>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</si>
  <si>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</si>
  <si>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</si>
  <si>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</si>
  <si>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</si>
  <si>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</si>
  <si>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</si>
  <si>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</si>
  <si>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</si>
  <si>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</si>
  <si>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</si>
  <si>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</si>
  <si>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</si>
  <si>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</si>
  <si>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</si>
  <si>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</si>
  <si>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</si>
  <si>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</si>
  <si>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</si>
  <si>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</si>
  <si>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</si>
  <si>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</si>
  <si>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</si>
  <si>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</si>
  <si>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</si>
  <si>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</si>
  <si>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</si>
  <si>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</si>
  <si>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</si>
  <si>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</si>
  <si>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</si>
  <si>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</si>
  <si>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</si>
  <si>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</si>
  <si>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</si>
  <si>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</si>
  <si>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</si>
  <si>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</si>
  <si>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</si>
  <si>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</si>
  <si>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</si>
  <si>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</si>
  <si>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</si>
  <si>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</si>
  <si>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</si>
  <si>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</si>
  <si>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</si>
  <si>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</si>
  <si>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</si>
  <si>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</si>
  <si>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</si>
  <si>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</si>
  <si>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</si>
  <si>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</si>
  <si>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</si>
  <si>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</si>
  <si>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</si>
  <si>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</si>
  <si>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</si>
  <si>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</si>
  <si>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</si>
  <si>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</si>
  <si>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</si>
  <si>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</si>
  <si>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</si>
  <si>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</si>
  <si>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</si>
  <si>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</si>
  <si>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</si>
  <si>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</si>
  <si>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</si>
  <si>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</si>
  <si>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</si>
  <si>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</si>
  <si>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</si>
  <si>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</si>
  <si>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</si>
  <si>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</si>
  <si>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</si>
  <si>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</si>
  <si>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</si>
  <si>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</si>
  <si>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</si>
  <si>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</si>
  <si>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</si>
  <si>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</si>
  <si>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</si>
  <si>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</si>
  <si>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</si>
  <si>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</si>
  <si>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</si>
  <si>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</si>
  <si>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</si>
  <si>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</si>
  <si>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</si>
  <si>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</si>
  <si>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</si>
  <si>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</si>
  <si>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</si>
  <si>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</si>
  <si>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</si>
  <si>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</si>
  <si>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</si>
  <si>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</si>
  <si>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</si>
  <si>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</si>
  <si>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</si>
  <si>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</si>
  <si>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</si>
  <si>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</si>
  <si>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</si>
  <si>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</si>
  <si>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</si>
  <si>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</si>
  <si>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</si>
  <si>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</si>
  <si>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</si>
  <si>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</si>
  <si>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</si>
  <si>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</si>
  <si>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</si>
  <si>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</si>
  <si>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</si>
  <si>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</si>
  <si>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</si>
  <si>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</si>
  <si>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</si>
  <si>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</si>
  <si>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</si>
  <si>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</si>
  <si>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</si>
  <si>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</si>
  <si>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</si>
  <si>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</si>
  <si>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</si>
  <si>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</si>
  <si>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</si>
  <si>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</si>
  <si>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</si>
  <si>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</si>
  <si>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</si>
  <si>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</si>
  <si>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</si>
  <si>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</si>
  <si>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</si>
  <si>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</si>
  <si>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</si>
  <si>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</si>
  <si>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</si>
  <si>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</si>
  <si>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</si>
  <si>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</si>
  <si>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</si>
  <si>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</si>
  <si>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</si>
  <si>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</si>
  <si>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</si>
  <si>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</si>
  <si>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</si>
  <si>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</si>
  <si>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</si>
  <si>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</si>
  <si>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</si>
  <si>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</si>
  <si>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</si>
  <si>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</si>
  <si>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</si>
  <si>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</si>
  <si>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</si>
  <si>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</si>
  <si>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</si>
  <si>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</si>
  <si>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</si>
  <si>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</si>
  <si>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</si>
  <si>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</si>
  <si>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</si>
  <si>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</si>
  <si>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</si>
  <si>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</si>
  <si>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</si>
  <si>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</si>
  <si>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</si>
  <si>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</si>
  <si>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</si>
  <si>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</si>
  <si>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</si>
  <si>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</si>
  <si>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</si>
  <si>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</si>
  <si>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</si>
  <si>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</si>
  <si>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</si>
  <si>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</si>
  <si>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</si>
  <si>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</si>
  <si>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</si>
  <si>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</si>
  <si>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</si>
  <si>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</si>
  <si>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</si>
  <si>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</si>
  <si>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</si>
  <si>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</si>
  <si>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</si>
  <si>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</si>
  <si>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</si>
  <si>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</si>
  <si>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</si>
  <si>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</si>
  <si>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</si>
  <si>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</si>
  <si>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</si>
  <si>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</si>
  <si>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</si>
  <si>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</si>
  <si>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</si>
  <si>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</si>
  <si>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</si>
  <si>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</si>
  <si>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</si>
  <si>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</si>
  <si>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</si>
  <si>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</si>
  <si>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</si>
  <si>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</si>
  <si>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</si>
  <si>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</si>
  <si>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</si>
  <si>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</si>
  <si>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</si>
  <si>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</si>
  <si>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</si>
  <si>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</si>
  <si>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</si>
  <si>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</si>
  <si>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</si>
  <si>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</si>
  <si>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</si>
  <si>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</si>
  <si>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</si>
  <si>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</si>
  <si>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</si>
  <si>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</si>
  <si>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</si>
  <si>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</si>
  <si>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</si>
  <si>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</si>
  <si>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</si>
  <si>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</si>
  <si>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</si>
  <si>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</si>
  <si>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</si>
  <si>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</si>
  <si>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</si>
  <si>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</si>
  <si>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</si>
  <si>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</si>
  <si>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</si>
  <si>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</si>
  <si>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</si>
  <si>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</si>
  <si>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</si>
  <si>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</si>
  <si>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</si>
  <si>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</si>
  <si>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</si>
  <si>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</si>
  <si>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</si>
  <si>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</si>
  <si>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</si>
  <si>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</si>
  <si>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</si>
  <si>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</si>
  <si>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</si>
  <si>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</si>
  <si>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</si>
  <si>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</si>
  <si>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</si>
  <si>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</si>
  <si>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</si>
  <si>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</si>
  <si>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</si>
  <si>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</si>
  <si>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</si>
  <si>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</si>
  <si>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</si>
  <si>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</si>
  <si>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</si>
  <si>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</si>
  <si>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</si>
  <si>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</si>
  <si>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</si>
  <si>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</si>
  <si>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</si>
  <si>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</si>
  <si>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</si>
  <si>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</si>
  <si>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</si>
  <si>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</si>
  <si>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</si>
  <si>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</si>
  <si>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</si>
  <si>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</si>
  <si>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</si>
  <si>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</si>
  <si>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</si>
  <si>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</si>
  <si>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</si>
  <si>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</si>
  <si>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</si>
  <si>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</si>
  <si>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</si>
  <si>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</si>
  <si>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</si>
  <si>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</si>
  <si>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</si>
  <si>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</si>
  <si>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</si>
  <si>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</si>
  <si>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</si>
  <si>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</si>
  <si>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</si>
  <si>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</si>
  <si>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</si>
  <si>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</si>
  <si>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</si>
  <si>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</si>
  <si>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</si>
  <si>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</si>
  <si>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</si>
  <si>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</si>
  <si>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</si>
  <si>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</si>
  <si>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</si>
  <si>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</si>
  <si>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</si>
  <si>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</si>
  <si>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</si>
  <si>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</si>
  <si>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</si>
  <si>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</si>
  <si>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</si>
  <si>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</si>
  <si>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</si>
  <si>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</si>
  <si>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</si>
  <si>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</si>
  <si>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</si>
  <si>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</si>
  <si>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</si>
  <si>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</si>
  <si>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</si>
  <si>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</si>
  <si>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</si>
  <si>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</si>
  <si>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</si>
  <si>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</si>
  <si>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</si>
  <si>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</si>
  <si>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</si>
  <si>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</si>
  <si>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</si>
  <si>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</si>
  <si>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</si>
  <si>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</si>
  <si>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</si>
  <si>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</si>
  <si>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</si>
  <si>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</si>
  <si>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</si>
  <si>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</si>
  <si>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</si>
  <si>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</si>
  <si>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</si>
  <si>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</si>
  <si>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</si>
  <si>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</si>
  <si>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</si>
  <si>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</si>
  <si>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</si>
  <si>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</si>
  <si>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</si>
  <si>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</si>
  <si>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</si>
  <si>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</si>
  <si>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</si>
  <si>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</si>
  <si>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</si>
  <si>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</si>
  <si>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</si>
  <si>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</si>
  <si>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</si>
  <si>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</si>
  <si>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</si>
  <si>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</si>
  <si>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</si>
  <si>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</si>
  <si>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</si>
  <si>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</si>
  <si>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</si>
  <si>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</si>
  <si>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</si>
  <si>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</si>
  <si>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</si>
  <si>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</si>
  <si>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</si>
  <si>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</si>
  <si>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</si>
  <si>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</si>
  <si>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</si>
  <si>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</si>
  <si>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</si>
  <si>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</si>
  <si>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</si>
  <si>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</si>
  <si>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</si>
  <si>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</si>
  <si>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</si>
  <si>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</si>
  <si>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</si>
  <si>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</si>
  <si>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</si>
  <si>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</si>
  <si>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</si>
  <si>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</si>
  <si>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</si>
  <si>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</si>
  <si>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</si>
  <si>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</si>
  <si>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</si>
  <si>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</si>
  <si>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</si>
  <si>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</si>
  <si>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</si>
  <si>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</si>
  <si>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</si>
  <si>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</si>
  <si>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</si>
  <si>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</si>
  <si>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</si>
  <si>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</si>
  <si>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</si>
  <si>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</si>
  <si>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</si>
  <si>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</si>
  <si>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</si>
  <si>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</si>
  <si>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</si>
  <si>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</si>
  <si>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</si>
  <si>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</si>
  <si>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</si>
  <si>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</si>
  <si>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</si>
  <si>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</si>
  <si>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</si>
  <si>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</si>
  <si>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</si>
  <si>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</si>
  <si>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</si>
  <si>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</si>
  <si>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</si>
  <si>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</si>
  <si>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</si>
  <si>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</si>
  <si>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</si>
  <si>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</si>
  <si>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</si>
  <si>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</si>
  <si>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</si>
  <si>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</si>
  <si>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</si>
  <si>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</si>
  <si>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</si>
  <si>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</si>
  <si>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</si>
  <si>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</si>
  <si>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</si>
  <si>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</si>
  <si>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</si>
  <si>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</si>
  <si>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</si>
  <si>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</si>
  <si>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</si>
  <si>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</si>
  <si>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</si>
  <si>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</si>
  <si>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</si>
  <si>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</si>
  <si>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</si>
  <si>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</si>
  <si>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</si>
  <si>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</si>
  <si>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</si>
  <si>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</si>
  <si>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</si>
  <si>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</si>
  <si>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</si>
  <si>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</si>
  <si>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</si>
  <si>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</si>
  <si>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</si>
  <si>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</si>
  <si>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</si>
  <si>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</si>
  <si>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</si>
  <si>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</si>
  <si>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</si>
  <si>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</si>
  <si>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</si>
  <si>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</si>
  <si>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</si>
  <si>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</si>
  <si>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</si>
  <si>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</si>
  <si>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</si>
  <si>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</si>
  <si>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</si>
  <si>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</si>
  <si>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</si>
  <si>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</si>
  <si>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</si>
  <si>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</si>
  <si>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</si>
  <si>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</si>
  <si>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</si>
  <si>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</si>
  <si>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</si>
  <si>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</si>
  <si>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</si>
  <si>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</si>
  <si>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</si>
  <si>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</si>
  <si>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</si>
  <si>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</si>
  <si>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</si>
  <si>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</si>
  <si>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</si>
  <si>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</si>
  <si>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</si>
  <si>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</si>
  <si>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</si>
  <si>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</si>
  <si>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</si>
  <si>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</si>
  <si>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</si>
  <si>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</si>
  <si>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</si>
  <si>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</si>
  <si>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</si>
  <si>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</si>
  <si>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</si>
  <si>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</si>
  <si>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</si>
  <si>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</si>
  <si>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</si>
  <si>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</si>
  <si>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</si>
  <si>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</si>
  <si>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</si>
  <si>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</si>
  <si>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</si>
  <si>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</si>
  <si>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</si>
  <si>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</si>
  <si>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</si>
  <si>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</si>
  <si>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</si>
  <si>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</si>
  <si>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</si>
  <si>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</si>
  <si>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</si>
  <si>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</si>
  <si>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</si>
  <si>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</si>
  <si>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</si>
  <si>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</si>
  <si>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</si>
  <si>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</si>
  <si>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</si>
  <si>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</si>
  <si>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</si>
  <si>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</si>
  <si>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</si>
  <si>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</si>
  <si>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</si>
  <si>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</si>
  <si>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</si>
  <si>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</si>
  <si>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</si>
  <si>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</si>
  <si>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</si>
  <si>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</si>
  <si>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</si>
  <si>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</si>
  <si>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</si>
  <si>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</si>
  <si>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</si>
  <si>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</si>
  <si>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</si>
  <si>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</si>
  <si>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</si>
  <si>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</si>
  <si>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</si>
  <si>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</si>
  <si>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</si>
  <si>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</si>
  <si>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</si>
  <si>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</si>
  <si>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</si>
  <si>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</si>
  <si>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</si>
  <si>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</si>
  <si>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</si>
  <si>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</si>
  <si>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</si>
  <si>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</si>
  <si>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</si>
  <si>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</si>
  <si>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</si>
  <si>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</si>
  <si>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</si>
  <si>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</si>
  <si>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</si>
  <si>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</si>
  <si>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</si>
  <si>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</si>
  <si>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</si>
  <si>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</si>
  <si>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</si>
  <si>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</si>
  <si>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</si>
  <si>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</si>
  <si>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</si>
  <si>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</si>
  <si>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</si>
  <si>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</si>
  <si>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</si>
  <si>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</si>
  <si>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</si>
  <si>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</si>
  <si>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</si>
  <si>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</si>
  <si>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</si>
  <si>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</si>
  <si>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</si>
  <si>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</si>
  <si>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</si>
  <si>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</si>
  <si>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</si>
  <si>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</si>
  <si>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</si>
  <si>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</si>
  <si>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</si>
  <si>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</si>
  <si>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</si>
  <si>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</si>
  <si>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</si>
  <si>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</si>
  <si>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</si>
  <si>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</si>
  <si>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</si>
  <si>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</si>
  <si>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</si>
  <si>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</si>
  <si>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</si>
  <si>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</si>
  <si>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</si>
  <si>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</si>
  <si>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</si>
  <si>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</si>
  <si>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</si>
  <si>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</si>
  <si>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</si>
  <si>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</si>
  <si>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</si>
  <si>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</si>
  <si>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</si>
  <si>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</si>
  <si>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</si>
  <si>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</si>
  <si>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</si>
  <si>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</si>
  <si>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</si>
  <si>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</si>
  <si>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</si>
  <si>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</si>
  <si>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</si>
  <si>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</si>
  <si>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</si>
  <si>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</si>
  <si>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</si>
  <si>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</si>
  <si>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</si>
  <si>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</si>
  <si>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</si>
  <si>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</si>
  <si>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</si>
  <si>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</si>
  <si>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</si>
  <si>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</si>
  <si>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</si>
  <si>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</si>
  <si>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</si>
  <si>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</si>
  <si>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</si>
  <si>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</si>
  <si>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</si>
  <si>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</si>
  <si>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</si>
  <si>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</si>
  <si>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</si>
  <si>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</si>
  <si>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</si>
  <si>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</si>
  <si>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</si>
  <si>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</si>
  <si>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</si>
  <si>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</si>
  <si>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</si>
  <si>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</si>
  <si>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</si>
  <si>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</si>
  <si>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</si>
  <si>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</si>
  <si>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</si>
  <si>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</si>
  <si>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</si>
  <si>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</si>
  <si>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</si>
  <si>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</si>
  <si>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</si>
  <si>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</si>
  <si>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</si>
  <si>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</si>
  <si>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</si>
  <si>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</si>
  <si>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</si>
  <si>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</si>
  <si>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</si>
  <si>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</si>
  <si>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</si>
  <si>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</si>
  <si>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</si>
  <si>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</si>
  <si>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</si>
  <si>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</si>
  <si>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</si>
  <si>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</si>
  <si>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</si>
  <si>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</si>
  <si>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</si>
  <si>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</si>
  <si>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</si>
  <si>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</si>
  <si>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</si>
  <si>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</si>
  <si>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</si>
  <si>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</si>
  <si>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</si>
  <si>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</si>
  <si>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</si>
  <si>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</si>
  <si>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</si>
  <si>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</si>
  <si>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</si>
  <si>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</si>
  <si>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</si>
  <si>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</si>
  <si>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</si>
  <si>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</si>
  <si>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</si>
  <si>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</si>
  <si>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</si>
  <si>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</si>
  <si>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</si>
  <si>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</si>
  <si>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</si>
  <si>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</si>
  <si>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</si>
  <si>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</si>
  <si>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</si>
  <si>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</si>
  <si>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</si>
  <si>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</si>
  <si>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</si>
  <si>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</si>
  <si>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</si>
  <si>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</si>
  <si>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</si>
  <si>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</si>
  <si>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</si>
  <si>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</si>
  <si>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</si>
  <si>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</si>
  <si>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</si>
  <si>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</si>
  <si>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</si>
  <si>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</si>
  <si>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</si>
  <si>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</si>
  <si>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</si>
  <si>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</si>
  <si>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</si>
  <si>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</si>
  <si>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</si>
  <si>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</si>
  <si>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</si>
  <si>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</si>
  <si>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</si>
  <si>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</si>
  <si>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</si>
  <si>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</si>
  <si>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</si>
  <si>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</si>
  <si>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</si>
  <si>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</si>
  <si>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</si>
  <si>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</si>
  <si>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</si>
  <si>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</si>
  <si>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</si>
  <si>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</si>
  <si>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</si>
  <si>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</si>
  <si>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</si>
  <si>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</si>
  <si>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</si>
  <si>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</si>
  <si>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</si>
  <si>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</si>
  <si>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</si>
  <si>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</si>
  <si>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</si>
  <si>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</si>
  <si>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</si>
  <si>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</si>
  <si>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</si>
  <si>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</si>
  <si>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</si>
  <si>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</si>
  <si>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</si>
  <si>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</si>
  <si>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</si>
  <si>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</si>
  <si>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</si>
  <si>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</si>
  <si>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</si>
  <si>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</si>
  <si>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</si>
  <si>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</si>
  <si>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</si>
  <si>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</si>
  <si>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</si>
  <si>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</si>
  <si>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</si>
  <si>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</si>
  <si>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</si>
  <si>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</si>
  <si>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</si>
  <si>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</si>
  <si>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</si>
  <si>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</si>
  <si>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</si>
  <si>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</si>
  <si>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</si>
  <si>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</si>
  <si>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</si>
  <si>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</si>
  <si>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</si>
  <si>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</si>
  <si>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</si>
  <si>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</si>
  <si>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</si>
  <si>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</si>
  <si>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</si>
  <si>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</si>
  <si>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</si>
  <si>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</si>
  <si>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</si>
  <si>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</si>
  <si>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</si>
  <si>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</si>
  <si>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</si>
  <si>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</si>
  <si>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</si>
  <si>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</si>
  <si>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</si>
  <si>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</si>
  <si>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</si>
  <si>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</si>
  <si>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</si>
  <si>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</si>
  <si>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</si>
  <si>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</si>
  <si>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</si>
  <si>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</si>
  <si>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</si>
  <si>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</si>
  <si>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</si>
  <si>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</si>
  <si>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</si>
  <si>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</si>
  <si>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</si>
  <si>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</si>
  <si>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</si>
  <si>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</si>
  <si>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</si>
  <si>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</si>
  <si>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</si>
  <si>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</si>
  <si>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</si>
  <si>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</si>
  <si>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</si>
  <si>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</si>
  <si>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</si>
  <si>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</si>
  <si>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</si>
  <si>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</si>
  <si>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</si>
  <si>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</si>
  <si>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</si>
  <si>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</si>
  <si>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</si>
  <si>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</si>
  <si>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</si>
  <si>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</si>
  <si>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</si>
  <si>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</si>
  <si>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</si>
  <si>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</si>
  <si>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</si>
  <si>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</si>
  <si>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</si>
  <si>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</si>
  <si>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</si>
  <si>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</si>
  <si>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</si>
  <si>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</si>
  <si>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</si>
  <si>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</si>
  <si>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</si>
  <si>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</si>
  <si>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</si>
  <si>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</si>
  <si>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</si>
  <si>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</si>
  <si>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</si>
  <si>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</si>
  <si>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</si>
  <si>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</si>
  <si>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</si>
  <si>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</si>
  <si>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</si>
  <si>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</si>
  <si>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</si>
  <si>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</si>
  <si>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</si>
  <si>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</si>
  <si>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</si>
  <si>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</si>
  <si>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</si>
  <si>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</si>
  <si>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</si>
  <si>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</si>
  <si>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</si>
  <si>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</si>
  <si>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</si>
  <si>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</si>
  <si>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</si>
  <si>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</si>
  <si>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</si>
  <si>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</si>
  <si>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</si>
  <si>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</si>
  <si>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</si>
  <si>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</si>
  <si>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</si>
  <si>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</si>
  <si>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</si>
  <si>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</si>
  <si>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</si>
  <si>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</si>
  <si>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</si>
  <si>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</si>
  <si>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</si>
  <si>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</si>
  <si>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</si>
  <si>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</si>
  <si>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</si>
  <si>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</si>
  <si>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</si>
  <si>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</si>
  <si>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</si>
  <si>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</si>
  <si>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</si>
  <si>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</si>
  <si>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</si>
  <si>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</si>
  <si>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</si>
  <si>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</si>
  <si>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</si>
  <si>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</si>
  <si>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</si>
  <si>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</si>
  <si>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</si>
  <si>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</si>
  <si>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</si>
  <si>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</si>
  <si>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</si>
  <si>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</si>
  <si>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</si>
  <si>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</si>
  <si>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</si>
  <si>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</si>
  <si>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</si>
  <si>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</si>
  <si>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</si>
  <si>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</si>
  <si>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</si>
  <si>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</si>
  <si>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</si>
  <si>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</si>
  <si>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</si>
  <si>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</si>
  <si>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</si>
  <si>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</si>
  <si>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</si>
  <si>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</si>
  <si>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</si>
  <si>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</si>
  <si>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</si>
  <si>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</si>
  <si>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</si>
  <si>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</si>
  <si>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</si>
  <si>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</si>
  <si>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</si>
  <si>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</si>
  <si>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</si>
  <si>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</si>
  <si>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</si>
  <si>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</si>
  <si>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</si>
  <si>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</si>
  <si>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</si>
  <si>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</si>
  <si>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</si>
  <si>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</si>
  <si>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</si>
  <si>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</si>
  <si>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</si>
  <si>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</si>
  <si>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</si>
  <si>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</si>
  <si>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</si>
  <si>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</si>
  <si>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</si>
  <si>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</si>
  <si>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</si>
  <si>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</si>
  <si>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</si>
  <si>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</si>
  <si>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</si>
  <si>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</si>
  <si>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</si>
  <si>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</si>
  <si>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</si>
  <si>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</si>
  <si>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</si>
  <si>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</si>
  <si>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</si>
  <si>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</si>
  <si>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</si>
  <si>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</si>
  <si>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</si>
  <si>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</si>
  <si>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</si>
  <si>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</si>
  <si>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</si>
  <si>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</si>
  <si>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</si>
  <si>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</si>
  <si>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</si>
  <si>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</si>
  <si>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</si>
  <si>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</si>
  <si>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</si>
  <si>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</si>
  <si>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</si>
  <si>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</si>
  <si>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</si>
  <si>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</si>
  <si>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</si>
  <si>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</si>
  <si>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</si>
  <si>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</si>
  <si>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</si>
  <si>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</si>
  <si>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</si>
  <si>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</si>
  <si>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</si>
  <si>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</si>
  <si>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</si>
  <si>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</si>
  <si>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</si>
  <si>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</si>
  <si>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</si>
  <si>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</si>
  <si>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</si>
  <si>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</si>
  <si>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</si>
  <si>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</si>
  <si>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</si>
  <si>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</si>
  <si>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</si>
  <si>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</si>
  <si>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</si>
  <si>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</si>
  <si>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</si>
  <si>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</si>
  <si>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</si>
  <si>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</si>
  <si>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</si>
  <si>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</si>
  <si>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</si>
  <si>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</si>
  <si>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</si>
  <si>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</si>
  <si>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</si>
  <si>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</si>
  <si>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</si>
  <si>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</si>
  <si>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</si>
  <si>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</si>
  <si>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</si>
  <si>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</si>
  <si>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</si>
  <si>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</si>
  <si>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</si>
  <si>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</si>
  <si>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</si>
  <si>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</si>
  <si>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</si>
  <si>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</si>
  <si>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</si>
  <si>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</si>
  <si>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</si>
  <si>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</si>
  <si>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</si>
  <si>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</si>
  <si>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</si>
  <si>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</si>
  <si>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</si>
  <si>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</si>
  <si>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</si>
  <si>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</si>
  <si>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</si>
  <si>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</si>
  <si>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</si>
  <si>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</si>
  <si>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</si>
  <si>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</si>
  <si>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</si>
  <si>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</si>
  <si>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</si>
  <si>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</si>
  <si>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</si>
  <si>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</si>
  <si>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</si>
  <si>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</si>
  <si>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</si>
  <si>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</si>
  <si>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</si>
  <si>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</si>
  <si>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</si>
  <si>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</si>
  <si>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</si>
  <si>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</si>
  <si>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</si>
  <si>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</si>
  <si>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</si>
  <si>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</si>
  <si>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</si>
  <si>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</si>
  <si>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</si>
  <si>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</si>
  <si>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</si>
  <si>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</si>
  <si>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</si>
  <si>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</si>
  <si>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</si>
  <si>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</si>
  <si>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</si>
  <si>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</si>
  <si>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</si>
  <si>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</si>
  <si>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</si>
  <si>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</si>
  <si>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</si>
  <si>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</si>
  <si>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</si>
  <si>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</si>
  <si>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</si>
  <si>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</si>
  <si>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</si>
  <si>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</si>
  <si>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</si>
  <si>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</si>
  <si>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</si>
  <si>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</si>
  <si>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</si>
  <si>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</si>
  <si>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</si>
  <si>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</si>
  <si>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</si>
  <si>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</si>
  <si>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</si>
  <si>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</si>
  <si>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</si>
  <si>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</si>
  <si>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</si>
  <si>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</si>
  <si>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</si>
  <si>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</si>
  <si>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</si>
  <si>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</si>
  <si>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</si>
  <si>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</si>
  <si>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</si>
  <si>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</si>
  <si>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</si>
  <si>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</si>
  <si>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</si>
  <si>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</si>
  <si>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</si>
  <si>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</si>
  <si>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</si>
  <si>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</si>
  <si>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</si>
  <si>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</si>
  <si>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</si>
  <si>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</si>
  <si>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</si>
  <si>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</si>
  <si>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</si>
  <si>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</si>
  <si>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</si>
  <si>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</si>
  <si>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</si>
  <si>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</si>
  <si>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</si>
  <si>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</si>
  <si>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</si>
  <si>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</si>
  <si>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</si>
  <si>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</si>
  <si>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</si>
  <si>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</si>
  <si>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</si>
  <si>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</si>
  <si>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</si>
  <si>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</si>
  <si>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</si>
  <si>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</si>
  <si>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</si>
  <si>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</si>
  <si>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</si>
  <si>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</si>
  <si>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</si>
  <si>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</si>
  <si>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</si>
  <si>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</si>
  <si>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</si>
  <si>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</si>
  <si>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</si>
  <si>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</si>
  <si>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</si>
  <si>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</si>
  <si>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</si>
  <si>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</si>
  <si>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</si>
  <si>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</si>
  <si>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</si>
  <si>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</si>
  <si>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</si>
  <si>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</si>
  <si>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</si>
  <si>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</si>
  <si>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</si>
  <si>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</si>
  <si>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</si>
  <si>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</si>
  <si>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</si>
  <si>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</si>
  <si>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</si>
  <si>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</si>
  <si>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</si>
  <si>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</si>
  <si>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</si>
  <si>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</si>
  <si>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</si>
  <si>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</si>
  <si>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</si>
  <si>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</si>
  <si>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</si>
  <si>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</si>
  <si>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</si>
  <si>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</si>
  <si>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</si>
  <si>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</si>
  <si>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</si>
  <si>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</si>
  <si>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</si>
  <si>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</si>
  <si>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</si>
  <si>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</si>
  <si>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</si>
  <si>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</si>
  <si>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</si>
  <si>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</si>
  <si>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</si>
  <si>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</si>
  <si>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</si>
  <si>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</si>
  <si>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</si>
  <si>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</si>
  <si>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</si>
  <si>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</si>
  <si>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</si>
  <si>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</si>
  <si>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</si>
  <si>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</si>
  <si>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</si>
  <si>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</si>
  <si>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</si>
  <si>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</si>
  <si>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</si>
  <si>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</si>
  <si>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</si>
  <si>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</si>
  <si>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</si>
  <si>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</si>
  <si>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</si>
  <si>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</si>
  <si>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</si>
  <si>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</si>
  <si>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</si>
  <si>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</si>
  <si>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</si>
  <si>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</si>
  <si>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</si>
  <si>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</si>
  <si>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</si>
  <si>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</si>
  <si>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</si>
  <si>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</si>
  <si>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</si>
  <si>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</si>
  <si>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</si>
  <si>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</si>
  <si>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</si>
  <si>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</si>
  <si>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</si>
  <si>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</si>
  <si>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</si>
  <si>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</si>
  <si>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</si>
  <si>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</si>
  <si>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</si>
  <si>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</si>
  <si>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</si>
  <si>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</si>
  <si>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</si>
  <si>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</si>
  <si>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</si>
  <si>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</si>
  <si>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</si>
  <si>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</si>
  <si>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</si>
  <si>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</si>
  <si>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</si>
  <si>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</si>
  <si>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</si>
  <si>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</si>
  <si>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</si>
  <si>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</si>
  <si>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</si>
  <si>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</si>
  <si>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</si>
  <si>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</si>
  <si>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</si>
  <si>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</si>
  <si>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</si>
  <si>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</si>
  <si>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</si>
  <si>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</si>
  <si>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</si>
  <si>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</si>
  <si>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</si>
  <si>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</si>
  <si>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</si>
  <si>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</si>
  <si>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</si>
  <si>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</si>
  <si>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</si>
  <si>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</si>
  <si>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</si>
  <si>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</si>
  <si>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</si>
  <si>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</si>
  <si>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</si>
  <si>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</si>
  <si>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</si>
  <si>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</si>
  <si>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</si>
  <si>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</si>
  <si>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</si>
  <si>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</si>
  <si>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</si>
  <si>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</si>
  <si>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</si>
  <si>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</si>
  <si>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</si>
  <si>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</si>
  <si>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</si>
  <si>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</si>
  <si>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</si>
  <si>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</si>
  <si>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</si>
  <si>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</si>
  <si>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</si>
  <si>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</si>
  <si>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</si>
  <si>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</si>
  <si>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</si>
  <si>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</si>
  <si>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</si>
  <si>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</si>
  <si>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</si>
  <si>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</si>
  <si>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</si>
  <si>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</si>
  <si>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</si>
  <si>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</si>
  <si>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</si>
  <si>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</si>
  <si>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</si>
  <si>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</si>
  <si>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</si>
  <si>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</si>
  <si>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</si>
  <si>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</si>
  <si>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</si>
  <si>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</si>
  <si>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</si>
  <si>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</si>
  <si>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</si>
  <si>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</si>
  <si>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</si>
  <si>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</si>
  <si>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</si>
  <si>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</si>
  <si>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</si>
  <si>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</si>
  <si>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</si>
  <si>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</si>
  <si>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</si>
  <si>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</si>
  <si>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</si>
  <si>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</si>
  <si>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</si>
  <si>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</si>
  <si>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</si>
  <si>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</si>
  <si>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</si>
  <si>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</si>
  <si>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</si>
  <si>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</si>
  <si>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</si>
  <si>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</si>
  <si>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</si>
  <si>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</si>
  <si>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</si>
  <si>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</si>
  <si>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</si>
  <si>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</si>
  <si>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</si>
  <si>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</si>
  <si>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</si>
  <si>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</si>
  <si>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</si>
  <si>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</si>
  <si>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</si>
  <si>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</si>
  <si>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</si>
  <si>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</si>
  <si>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</si>
  <si>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</si>
  <si>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</si>
  <si>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</si>
  <si>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</si>
  <si>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</si>
  <si>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</si>
  <si>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</si>
  <si>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</si>
  <si>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</si>
  <si>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</si>
  <si>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</si>
  <si>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</si>
  <si>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</si>
  <si>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</si>
  <si>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</si>
  <si>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</si>
  <si>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</si>
  <si>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</si>
  <si>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</si>
  <si>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</si>
  <si>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</si>
  <si>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</si>
  <si>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</si>
  <si>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</si>
  <si>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</si>
  <si>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</si>
  <si>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</si>
  <si>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</si>
  <si>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</si>
  <si>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</si>
  <si>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</si>
  <si>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</si>
  <si>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</si>
  <si>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</si>
  <si>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</si>
  <si>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</si>
  <si>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</si>
  <si>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</si>
  <si>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</si>
  <si>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</si>
  <si>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</si>
  <si>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</si>
  <si>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</si>
  <si>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</si>
  <si>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</si>
  <si>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</si>
  <si>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</si>
  <si>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</si>
  <si>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</si>
  <si>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</si>
  <si>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</si>
  <si>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</si>
  <si>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</si>
  <si>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</si>
  <si>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</si>
  <si>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</si>
  <si>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</si>
  <si>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</si>
  <si>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</si>
  <si>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</si>
  <si>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</si>
  <si>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</si>
  <si>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</si>
  <si>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</si>
  <si>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</si>
  <si>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</si>
  <si>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</si>
  <si>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</si>
  <si>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</si>
  <si>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</si>
  <si>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</si>
  <si>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</si>
  <si>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</si>
  <si>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</si>
  <si>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</si>
  <si>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</si>
  <si>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</si>
  <si>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</si>
  <si>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</si>
  <si>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</si>
  <si>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</si>
  <si>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</si>
  <si>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</si>
  <si>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</si>
  <si>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</si>
  <si>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</si>
  <si>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</si>
  <si>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</si>
  <si>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</si>
  <si>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</si>
  <si>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</si>
  <si>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</si>
  <si>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</si>
  <si>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</si>
  <si>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</si>
  <si>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</si>
  <si>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</si>
  <si>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</si>
  <si>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</si>
  <si>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</si>
  <si>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</si>
  <si>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</si>
  <si>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</si>
  <si>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</si>
  <si>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</si>
  <si>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</si>
  <si>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</si>
  <si>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</si>
  <si>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</si>
  <si>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</si>
  <si>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</si>
  <si>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</si>
  <si>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</si>
  <si>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</si>
  <si>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</si>
  <si>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</si>
  <si>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</si>
  <si>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</si>
  <si>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</si>
  <si>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</si>
  <si>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</si>
  <si>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</si>
  <si>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</si>
  <si>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</si>
  <si>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</si>
  <si>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</si>
  <si>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</si>
  <si>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</si>
  <si>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</si>
  <si>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</si>
  <si>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</si>
  <si>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</si>
  <si>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</si>
  <si>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</si>
  <si>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</si>
  <si>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</si>
  <si>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</si>
  <si>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</si>
  <si>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</si>
  <si>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</si>
  <si>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</si>
  <si>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</si>
  <si>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</si>
  <si>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</si>
  <si>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</si>
  <si>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</si>
  <si>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</si>
  <si>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</si>
  <si>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</si>
  <si>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</si>
  <si>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</si>
  <si>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</si>
  <si>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</si>
  <si>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</si>
  <si>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</si>
  <si>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</si>
  <si>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</si>
  <si>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</si>
  <si>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</si>
  <si>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</si>
  <si>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</si>
  <si>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</si>
  <si>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</si>
  <si>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</si>
  <si>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</si>
  <si>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</si>
  <si>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</si>
  <si>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</si>
  <si>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</si>
  <si>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</si>
  <si>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</si>
  <si>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</si>
  <si>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</si>
  <si>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</si>
  <si>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</si>
  <si>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</si>
  <si>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</si>
  <si>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</si>
  <si>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</si>
  <si>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</si>
  <si>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</si>
  <si>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</si>
  <si>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</si>
  <si>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</si>
  <si>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</si>
  <si>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</si>
  <si>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</si>
  <si>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</si>
  <si>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</si>
  <si>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</si>
  <si>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</si>
  <si>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</si>
  <si>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</si>
  <si>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</si>
  <si>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</si>
  <si>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</si>
  <si>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</si>
  <si>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</si>
  <si>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</si>
  <si>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</si>
  <si>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</si>
  <si>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</si>
  <si>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</si>
  <si>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</si>
  <si>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</si>
  <si>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</si>
  <si>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</si>
  <si>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</si>
  <si>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</si>
  <si>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</si>
  <si>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</si>
  <si>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</si>
  <si>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</si>
  <si>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</si>
  <si>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</si>
  <si>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</si>
  <si>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</si>
  <si>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</si>
  <si>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</si>
  <si>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</si>
  <si>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</si>
  <si>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</si>
  <si>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</si>
  <si>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</si>
  <si>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</si>
  <si>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</si>
  <si>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</si>
  <si>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</si>
  <si>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</si>
  <si>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</si>
  <si>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</si>
  <si>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</si>
  <si>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</si>
  <si>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</si>
  <si>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</si>
  <si>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</si>
  <si>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</si>
  <si>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</si>
  <si>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</si>
  <si>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</si>
  <si>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</si>
  <si>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</si>
  <si>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</si>
  <si>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</si>
  <si>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</si>
  <si>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</si>
  <si>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</si>
  <si>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</si>
  <si>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</si>
  <si>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</si>
  <si>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</si>
  <si>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</si>
  <si>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</si>
  <si>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</si>
  <si>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</si>
  <si>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</si>
  <si>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</si>
  <si>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</si>
  <si>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</si>
  <si>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</si>
  <si>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</si>
  <si>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</si>
  <si>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</si>
  <si>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</si>
  <si>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</si>
  <si>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</si>
  <si>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</si>
  <si>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</si>
  <si>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</si>
  <si>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</si>
  <si>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</si>
  <si>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</si>
  <si>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</si>
  <si>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</si>
  <si>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</si>
  <si>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</si>
  <si>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</si>
  <si>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</si>
  <si>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</si>
  <si>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</si>
  <si>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</si>
  <si>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</si>
  <si>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</si>
  <si>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</si>
  <si>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</si>
  <si>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</si>
  <si>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</si>
  <si>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</si>
  <si>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</si>
  <si>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</si>
  <si>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</si>
  <si>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</si>
  <si>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</si>
  <si>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</si>
  <si>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</si>
  <si>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</si>
  <si>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</si>
  <si>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</si>
  <si>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</si>
  <si>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</si>
  <si>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</si>
  <si>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</si>
  <si>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</si>
  <si>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</si>
  <si>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</si>
  <si>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</si>
  <si>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</si>
  <si>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</si>
  <si>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</si>
  <si>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</si>
  <si>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</si>
  <si>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</si>
  <si>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</si>
  <si>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</si>
  <si>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</si>
  <si>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</si>
  <si>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</si>
  <si>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</si>
  <si>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</si>
  <si>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</si>
  <si>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</si>
  <si>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</si>
  <si>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</si>
  <si>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</si>
  <si>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</si>
  <si>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</si>
  <si>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</si>
  <si>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</si>
  <si>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</si>
  <si>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</si>
  <si>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</si>
  <si>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</si>
  <si>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</si>
  <si>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</si>
  <si>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</si>
  <si>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</si>
  <si>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</si>
  <si>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</si>
  <si>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</si>
  <si>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</si>
  <si>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</si>
  <si>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</si>
  <si>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</si>
  <si>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</si>
  <si>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</si>
  <si>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</si>
  <si>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</si>
  <si>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</si>
  <si>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</si>
  <si>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</si>
  <si>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</si>
  <si>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</si>
  <si>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</si>
  <si>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</si>
  <si>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</si>
  <si>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</si>
  <si>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</si>
  <si>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</si>
  <si>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</si>
  <si>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</si>
  <si>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</si>
  <si>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</si>
  <si>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</si>
  <si>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</si>
  <si>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</si>
  <si>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</si>
  <si>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</si>
  <si>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</si>
  <si>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</si>
  <si>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</si>
  <si>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</si>
  <si>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</si>
  <si>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</si>
  <si>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</si>
  <si>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</si>
  <si>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</si>
  <si>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</si>
  <si>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</si>
  <si>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</si>
  <si>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</si>
  <si>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</si>
  <si>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</si>
  <si>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</si>
  <si>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</si>
  <si>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</si>
  <si>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</si>
  <si>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</si>
  <si>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</si>
  <si>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</si>
  <si>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</si>
  <si>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</si>
  <si>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</si>
  <si>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</si>
  <si>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</si>
  <si>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</si>
  <si>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</si>
  <si>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</si>
  <si>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</si>
  <si>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</si>
  <si>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</si>
  <si>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</si>
  <si>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</si>
  <si>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</si>
  <si>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</si>
  <si>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</si>
  <si>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</si>
  <si>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</si>
  <si>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</si>
  <si>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</si>
  <si>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</si>
  <si>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</si>
  <si>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</si>
  <si>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</si>
  <si>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</si>
  <si>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</si>
  <si>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</si>
  <si>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</si>
  <si>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</si>
  <si>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</si>
  <si>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</si>
  <si>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</si>
  <si>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</si>
  <si>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</si>
  <si>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</si>
  <si>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</si>
  <si>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</si>
  <si>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</si>
  <si>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</si>
  <si>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</si>
  <si>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</si>
  <si>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</si>
  <si>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</si>
  <si>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</si>
  <si>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</si>
  <si>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</si>
  <si>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</si>
  <si>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</si>
  <si>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</si>
  <si>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</si>
  <si>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</si>
  <si>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</si>
  <si>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</si>
  <si>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</si>
  <si>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</si>
  <si>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</si>
  <si>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</si>
  <si>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</si>
  <si>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</si>
  <si>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</si>
  <si>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</si>
  <si>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</si>
  <si>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</si>
  <si>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</si>
  <si>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</si>
  <si>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</si>
  <si>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</si>
  <si>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</si>
  <si>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</si>
  <si>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</si>
  <si>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</si>
  <si>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</si>
  <si>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</si>
  <si>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</si>
  <si>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</si>
  <si>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</si>
  <si>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</si>
  <si>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</si>
  <si>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</si>
  <si>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</si>
  <si>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</si>
  <si>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</si>
  <si>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</si>
  <si>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</si>
  <si>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</si>
  <si>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</si>
  <si>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</si>
  <si>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</si>
  <si>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</si>
  <si>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</si>
  <si>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</si>
  <si>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</si>
  <si>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</si>
  <si>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</si>
  <si>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</si>
  <si>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</si>
  <si>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</si>
  <si>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</si>
  <si>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</si>
  <si>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</si>
  <si>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</si>
  <si>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</si>
  <si>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</si>
  <si>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</si>
  <si>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</si>
  <si>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</si>
  <si>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</si>
  <si>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</si>
  <si>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</si>
  <si>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</si>
  <si>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</si>
  <si>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</si>
  <si>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</si>
  <si>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</si>
  <si>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</si>
  <si>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</si>
  <si>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</si>
  <si>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</si>
  <si>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</si>
  <si>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</si>
  <si>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</si>
  <si>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</si>
  <si>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</si>
  <si>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</si>
  <si>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</si>
  <si>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</si>
  <si>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</si>
  <si>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</si>
  <si>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</si>
  <si>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</si>
  <si>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</si>
  <si>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</si>
  <si>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</si>
  <si>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</si>
  <si>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</si>
  <si>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</si>
  <si>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</si>
  <si>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</si>
  <si>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</si>
  <si>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</si>
  <si>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</si>
  <si>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</si>
  <si>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</si>
  <si>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</si>
  <si>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</si>
  <si>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</si>
  <si>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</si>
  <si>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</si>
  <si>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</si>
  <si>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</si>
  <si>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</si>
  <si>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</si>
  <si>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</si>
  <si>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</si>
  <si>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</si>
  <si>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</si>
  <si>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</si>
  <si>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</si>
  <si>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</si>
  <si>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</si>
  <si>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</si>
  <si>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</si>
  <si>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</si>
  <si>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</si>
  <si>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</si>
  <si>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</si>
  <si>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</si>
  <si>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</si>
  <si>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</si>
  <si>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</si>
  <si>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</si>
  <si>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</si>
  <si>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</si>
  <si>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</si>
  <si>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</si>
  <si>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</si>
  <si>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</si>
  <si>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</si>
  <si>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</si>
  <si>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</si>
  <si>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</si>
  <si>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</si>
  <si>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</si>
  <si>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</si>
  <si>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</si>
  <si>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</si>
  <si>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</si>
  <si>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</si>
  <si>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</si>
  <si>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</si>
  <si>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</si>
  <si>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</si>
  <si>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</si>
  <si>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</si>
  <si>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</si>
  <si>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</si>
  <si>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</si>
  <si>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</si>
  <si>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</si>
  <si>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</si>
  <si>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</si>
  <si>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</si>
  <si>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</si>
  <si>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</si>
  <si>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</si>
  <si>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</si>
  <si>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</si>
  <si>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</si>
  <si>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</si>
  <si>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</si>
  <si>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</si>
  <si>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</si>
  <si>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</si>
  <si>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</si>
  <si>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</si>
  <si>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</si>
  <si>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</si>
  <si>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</si>
  <si>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</si>
  <si>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</si>
  <si>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</si>
  <si>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</si>
  <si>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</si>
  <si>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</si>
  <si>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</si>
  <si>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</si>
  <si>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</si>
  <si>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</si>
  <si>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</si>
  <si>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</si>
  <si>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</si>
  <si>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</si>
  <si>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</si>
  <si>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</si>
  <si>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</si>
  <si>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</si>
  <si>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</si>
  <si>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</si>
  <si>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</si>
  <si>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</si>
  <si>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</si>
  <si>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</si>
  <si>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</si>
  <si>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</si>
  <si>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</si>
  <si>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</si>
  <si>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</si>
  <si>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</si>
  <si>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</si>
  <si>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</si>
  <si>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</si>
  <si>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</si>
  <si>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</si>
  <si>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</si>
  <si>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</si>
  <si>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</si>
  <si>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</si>
  <si>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</si>
  <si>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</si>
  <si>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</si>
  <si>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</si>
  <si>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</si>
  <si>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</si>
  <si>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</si>
  <si>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</si>
  <si>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</si>
  <si>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</si>
  <si>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</si>
  <si>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</si>
  <si>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</si>
  <si>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</si>
  <si>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</si>
  <si>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</si>
  <si>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</si>
  <si>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</si>
  <si>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</si>
  <si>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</si>
  <si>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</si>
  <si>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</si>
  <si>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</si>
  <si>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</si>
  <si>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</si>
  <si>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</si>
  <si>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</si>
  <si>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</si>
  <si>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</si>
  <si>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</si>
  <si>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</si>
  <si>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</si>
  <si>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</si>
  <si>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</si>
  <si>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</si>
  <si>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</si>
  <si>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</si>
  <si>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</si>
  <si>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</si>
  <si>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</si>
  <si>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</si>
  <si>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</si>
  <si>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</si>
  <si>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</si>
  <si>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</si>
  <si>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</si>
  <si>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</si>
  <si>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</si>
  <si>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</si>
  <si>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</si>
  <si>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</si>
  <si>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</si>
  <si>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</si>
  <si>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</si>
  <si>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</si>
  <si>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</si>
  <si>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</si>
  <si>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</si>
  <si>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</si>
  <si>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</si>
  <si>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</si>
  <si>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</si>
  <si>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</si>
  <si>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</si>
  <si>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</si>
  <si>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</si>
  <si>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</si>
  <si>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</si>
  <si>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</si>
  <si>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</si>
  <si>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</si>
  <si>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</si>
  <si>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</si>
  <si>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</si>
  <si>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</si>
  <si>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</si>
  <si>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</si>
  <si>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</si>
  <si>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</si>
  <si>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</si>
  <si>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</si>
  <si>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</si>
  <si>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</si>
  <si>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</si>
  <si>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</si>
  <si>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</si>
  <si>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</si>
  <si>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</si>
  <si>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</si>
  <si>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</si>
  <si>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</si>
  <si>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</si>
  <si>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</si>
  <si>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</si>
  <si>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</si>
  <si>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</si>
  <si>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</si>
  <si>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</si>
  <si>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</si>
  <si>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</si>
  <si>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</si>
  <si>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</si>
  <si>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</si>
  <si>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</si>
  <si>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</si>
  <si>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</si>
  <si>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</si>
  <si>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</si>
  <si>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</si>
  <si>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</si>
  <si>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</si>
  <si>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</si>
  <si>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</si>
  <si>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</si>
  <si>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</si>
  <si>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</si>
  <si>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</si>
  <si>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</si>
  <si>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</si>
  <si>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</si>
  <si>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</si>
  <si>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</si>
  <si>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</si>
  <si>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</si>
  <si>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</si>
  <si>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</si>
  <si>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</si>
  <si>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</si>
  <si>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</si>
  <si>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</si>
  <si>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</si>
  <si>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</si>
  <si>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</si>
  <si>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</si>
  <si>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</si>
  <si>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</si>
  <si>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</si>
  <si>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</si>
  <si>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</si>
  <si>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</si>
  <si>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</si>
  <si>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</si>
  <si>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</si>
  <si>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</si>
  <si>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</si>
  <si>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</si>
  <si>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</si>
  <si>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</si>
  <si>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</si>
  <si>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</si>
  <si>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</si>
  <si>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</si>
  <si>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</si>
  <si>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</si>
  <si>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</si>
  <si>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</si>
  <si>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</si>
  <si>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</si>
  <si>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</si>
  <si>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</si>
  <si>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</si>
  <si>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</si>
  <si>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</si>
  <si>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</si>
  <si>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</si>
  <si>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</si>
  <si>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</si>
  <si>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</si>
  <si>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</si>
  <si>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</si>
  <si>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</si>
  <si>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</si>
  <si>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</si>
  <si>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</si>
  <si>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</si>
  <si>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</si>
  <si>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</si>
  <si>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</si>
  <si>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</si>
  <si>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</si>
  <si>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</si>
  <si>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</si>
  <si>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</si>
  <si>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</si>
  <si>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</si>
  <si>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</si>
  <si>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</si>
  <si>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</si>
  <si>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</si>
  <si>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</si>
  <si>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</si>
  <si>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</si>
  <si>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</si>
  <si>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</si>
  <si>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</si>
  <si>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</si>
  <si>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</si>
  <si>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</si>
  <si>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</si>
  <si>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</si>
  <si>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</si>
  <si>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</si>
  <si>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</si>
  <si>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</si>
  <si>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</si>
  <si>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</si>
  <si>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</si>
  <si>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</si>
  <si>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</si>
  <si>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</si>
  <si>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</si>
  <si>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</si>
  <si>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</si>
  <si>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</si>
  <si>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</si>
  <si>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</si>
  <si>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</si>
  <si>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</si>
  <si>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</si>
  <si>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</si>
  <si>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</si>
  <si>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</si>
  <si>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</si>
  <si>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</si>
  <si>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</si>
  <si>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</si>
  <si>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</si>
  <si>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</si>
  <si>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</si>
  <si>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</si>
  <si>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</si>
  <si>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</si>
  <si>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</si>
  <si>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</si>
  <si>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</si>
  <si>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</si>
  <si>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</si>
  <si>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</si>
  <si>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</si>
  <si>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</si>
  <si>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</si>
  <si>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</si>
  <si>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</si>
  <si>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</si>
  <si>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</si>
  <si>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</si>
  <si>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</si>
  <si>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</si>
  <si>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</si>
  <si>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</si>
  <si>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</si>
  <si>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</si>
  <si>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</si>
  <si>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</si>
  <si>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</si>
  <si>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</si>
  <si>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</si>
  <si>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</si>
  <si>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</si>
  <si>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</si>
  <si>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</si>
  <si>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</si>
  <si>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</si>
  <si>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</si>
  <si>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</si>
  <si>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</si>
  <si>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</si>
  <si>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</si>
  <si>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</si>
  <si>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</si>
  <si>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</si>
  <si>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</si>
  <si>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</si>
  <si>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</si>
  <si>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</si>
  <si>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</si>
  <si>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</si>
  <si>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</si>
  <si>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</si>
  <si>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</si>
  <si>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</si>
  <si>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</si>
  <si>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</si>
  <si>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</si>
  <si>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</si>
  <si>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</si>
  <si>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</si>
  <si>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</si>
  <si>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</si>
  <si>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</si>
  <si>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</si>
  <si>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</si>
  <si>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</si>
  <si>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</si>
  <si>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</si>
  <si>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</si>
  <si>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</si>
  <si>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</si>
  <si>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</si>
  <si>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</si>
  <si>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</si>
  <si>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</si>
  <si>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</si>
  <si>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</si>
  <si>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</si>
  <si>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</si>
  <si>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</si>
  <si>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</si>
  <si>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</si>
  <si>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</si>
  <si>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</si>
  <si>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</si>
  <si>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</si>
  <si>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</si>
  <si>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</si>
  <si>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</si>
  <si>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</si>
  <si>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</si>
  <si>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</si>
  <si>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</si>
  <si>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</si>
  <si>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</si>
  <si>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</si>
  <si>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</si>
  <si>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</si>
  <si>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</si>
  <si>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</si>
  <si>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</si>
  <si>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</si>
  <si>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</si>
  <si>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</si>
  <si>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</si>
  <si>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</si>
  <si>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</si>
  <si>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</si>
  <si>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</si>
  <si>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</si>
  <si>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</si>
  <si>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</si>
  <si>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</si>
  <si>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</si>
  <si>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</si>
  <si>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</si>
  <si>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</si>
  <si>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</si>
  <si>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</si>
  <si>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</si>
  <si>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</si>
  <si>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</si>
  <si>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</si>
  <si>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</si>
  <si>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</si>
  <si>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</si>
  <si>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</si>
  <si>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</si>
  <si>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</si>
  <si>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</si>
  <si>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</si>
  <si>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</si>
  <si>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</si>
  <si>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</si>
  <si>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</si>
  <si>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</si>
  <si>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</si>
  <si>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</si>
  <si>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</si>
  <si>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</si>
  <si>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</si>
  <si>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</si>
  <si>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</si>
  <si>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</si>
  <si>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</si>
  <si>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</si>
  <si>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</si>
  <si>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</si>
  <si>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</si>
  <si>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</si>
  <si>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</si>
  <si>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</si>
  <si>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</si>
  <si>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</si>
  <si>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</si>
  <si>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</si>
  <si>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</si>
  <si>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</si>
  <si>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</si>
  <si>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</si>
  <si>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</si>
  <si>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</si>
  <si>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</si>
  <si>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</si>
  <si>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</si>
  <si>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</si>
  <si>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</si>
  <si>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</si>
  <si>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</si>
  <si>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</si>
  <si>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</si>
  <si>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</si>
  <si>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</si>
  <si>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</si>
  <si>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</si>
  <si>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</si>
  <si>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</si>
  <si>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</si>
  <si>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</si>
  <si>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</si>
  <si>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</si>
  <si>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</si>
  <si>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</si>
  <si>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</si>
  <si>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</si>
  <si>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</si>
  <si>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</si>
  <si>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</si>
  <si>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</si>
  <si>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</si>
  <si>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</si>
  <si>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</si>
  <si>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</si>
  <si>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</si>
  <si>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</si>
  <si>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</si>
  <si>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</si>
  <si>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</si>
  <si>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</si>
  <si>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</si>
  <si>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</si>
  <si>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</si>
  <si>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</si>
  <si>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</si>
  <si>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</si>
  <si>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</si>
  <si>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</si>
  <si>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</si>
  <si>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</si>
  <si>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</si>
  <si>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</si>
  <si>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</si>
  <si>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</si>
  <si>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</si>
  <si>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</si>
  <si>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</si>
  <si>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</si>
  <si>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</si>
  <si>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</si>
  <si>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</si>
  <si>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</si>
  <si>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</si>
  <si>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</si>
  <si>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</si>
  <si>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</si>
  <si>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</si>
  <si>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</si>
  <si>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</si>
  <si>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</si>
  <si>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</si>
  <si>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</si>
  <si>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</si>
  <si>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</si>
  <si>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</si>
  <si>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</si>
  <si>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</si>
  <si>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</si>
  <si>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</si>
  <si>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</si>
  <si>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</si>
  <si>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</si>
  <si>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</si>
  <si>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</si>
  <si>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</si>
  <si>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</si>
  <si>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</si>
  <si>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</si>
  <si>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</si>
  <si>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</si>
  <si>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</si>
  <si>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</si>
  <si>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</si>
  <si>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</si>
  <si>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</si>
  <si>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</si>
  <si>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</si>
  <si>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</si>
  <si>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</si>
  <si>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</si>
  <si>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</si>
  <si>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</si>
  <si>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</si>
  <si>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</si>
  <si>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</si>
  <si>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</si>
  <si>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</si>
  <si>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</si>
  <si>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</si>
  <si>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</si>
  <si>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</si>
  <si>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</si>
  <si>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</si>
  <si>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</si>
  <si>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</si>
  <si>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</si>
  <si>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</si>
  <si>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</si>
  <si>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</si>
  <si>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</si>
  <si>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</si>
  <si>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</si>
  <si>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</si>
  <si>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</si>
  <si>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</si>
  <si>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</si>
  <si>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</si>
  <si>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</si>
  <si>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</si>
  <si>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</si>
  <si>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</si>
  <si>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</si>
  <si>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</si>
  <si>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</si>
  <si>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</si>
  <si>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</si>
  <si>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</si>
  <si>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</si>
  <si>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</si>
  <si>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</si>
  <si>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</si>
  <si>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</si>
  <si>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</si>
  <si>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</si>
  <si>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</si>
  <si>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</si>
  <si>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</si>
  <si>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</si>
  <si>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</si>
  <si>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</si>
  <si>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</si>
  <si>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</si>
  <si>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</si>
  <si>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</si>
  <si>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</si>
  <si>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</si>
  <si>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</si>
  <si>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</si>
  <si>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</si>
  <si>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</si>
  <si>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</si>
  <si>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</si>
  <si>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</si>
  <si>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</si>
  <si>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</si>
  <si>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</si>
  <si>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</si>
  <si>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</si>
  <si>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</si>
  <si>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</si>
  <si>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</si>
  <si>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</si>
  <si>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</si>
  <si>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</si>
  <si>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</si>
  <si>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</si>
  <si>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</si>
  <si>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</si>
  <si>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</si>
  <si>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</si>
  <si>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</si>
  <si>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</si>
  <si>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</si>
  <si>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</si>
  <si>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</si>
  <si>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</si>
  <si>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</si>
  <si>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</si>
  <si>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</si>
  <si>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</si>
  <si>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</si>
  <si>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</si>
  <si>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</si>
  <si>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</si>
  <si>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</si>
  <si>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</si>
  <si>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</si>
  <si>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</si>
  <si>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</si>
  <si>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</si>
  <si>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</si>
  <si>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</si>
  <si>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</si>
  <si>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</si>
  <si>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</si>
  <si>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</si>
  <si>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</si>
  <si>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</si>
  <si>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</si>
  <si>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</si>
  <si>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</si>
  <si>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</si>
  <si>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</si>
  <si>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</si>
  <si>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</si>
  <si>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</si>
  <si>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</si>
  <si>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</si>
  <si>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</si>
  <si>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</si>
  <si>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</si>
  <si>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</si>
  <si>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</si>
  <si>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</si>
  <si>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</si>
  <si>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</si>
  <si>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</si>
  <si>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</si>
  <si>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</si>
  <si>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</si>
  <si>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</si>
  <si>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</si>
  <si>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</si>
  <si>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</si>
  <si>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</si>
  <si>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</si>
  <si>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</si>
  <si>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</si>
  <si>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</si>
  <si>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</si>
  <si>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</si>
  <si>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</si>
  <si>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</si>
  <si>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</si>
  <si>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</si>
  <si>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</si>
  <si>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</si>
  <si>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</si>
  <si>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</si>
  <si>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</si>
  <si>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</si>
  <si>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</si>
  <si>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</si>
  <si>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</si>
  <si>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</si>
  <si>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</si>
  <si>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</si>
  <si>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</si>
  <si>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</si>
  <si>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</si>
  <si>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</si>
  <si>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</si>
  <si>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</si>
  <si>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</si>
  <si>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</si>
  <si>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</si>
  <si>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</si>
  <si>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</si>
  <si>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</si>
  <si>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</si>
  <si>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</si>
  <si>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</si>
  <si>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</si>
  <si>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</si>
  <si>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</si>
  <si>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</si>
  <si>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</si>
  <si>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</si>
  <si>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</si>
  <si>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</si>
  <si>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</si>
  <si>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</si>
  <si>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</si>
  <si>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</si>
  <si>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</si>
  <si>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</si>
  <si>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</si>
  <si>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</si>
  <si>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</si>
  <si>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</si>
  <si>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</si>
  <si>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</si>
  <si>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</si>
  <si>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</si>
  <si>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</si>
  <si>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</si>
  <si>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</si>
  <si>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</si>
  <si>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</si>
  <si>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</si>
  <si>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</si>
  <si>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</si>
  <si>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</si>
  <si>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</si>
  <si>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</si>
  <si>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</si>
  <si>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</si>
  <si>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</si>
  <si>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</si>
  <si>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</si>
  <si>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</si>
  <si>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</si>
  <si>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</si>
  <si>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</si>
  <si>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</si>
  <si>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</si>
  <si>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</si>
  <si>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</si>
  <si>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</si>
  <si>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</si>
  <si>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</si>
  <si>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</si>
  <si>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</si>
  <si>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</si>
  <si>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</si>
  <si>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</si>
  <si>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</si>
  <si>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</si>
  <si>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</si>
  <si>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</si>
  <si>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</si>
  <si>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</si>
  <si>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</si>
  <si>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</si>
  <si>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</si>
  <si>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</si>
  <si>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</si>
  <si>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</si>
  <si>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</si>
  <si>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</si>
  <si>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</si>
  <si>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</si>
  <si>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</si>
  <si>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</si>
  <si>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</si>
  <si>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</si>
  <si>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</si>
  <si>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</si>
  <si>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</si>
  <si>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</si>
  <si>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</si>
  <si>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</si>
  <si>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</si>
  <si>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</si>
  <si>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</si>
  <si>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</si>
  <si>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</si>
  <si>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</si>
  <si>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</si>
  <si>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</si>
  <si>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</si>
  <si>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</si>
  <si>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</si>
  <si>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</si>
  <si>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</si>
  <si>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</si>
  <si>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</si>
  <si>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</si>
  <si>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</si>
  <si>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</si>
  <si>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</si>
  <si>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</si>
  <si>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</si>
  <si>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</si>
  <si>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</si>
  <si>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</si>
  <si>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</si>
  <si>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</si>
  <si>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</si>
  <si>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</si>
  <si>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</si>
  <si>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</si>
  <si>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</si>
  <si>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</si>
  <si>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</si>
  <si>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</si>
  <si>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</si>
  <si>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</si>
  <si>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</si>
  <si>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</si>
  <si>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</si>
  <si>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</si>
  <si>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</si>
  <si>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</si>
  <si>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</si>
  <si>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</si>
  <si>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</si>
  <si>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</si>
  <si>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</si>
  <si>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</si>
  <si>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</si>
  <si>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</si>
  <si>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</si>
  <si>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</si>
  <si>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</si>
  <si>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</si>
  <si>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</si>
  <si>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</si>
  <si>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</si>
  <si>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</si>
  <si>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</si>
  <si>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</si>
  <si>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</si>
  <si>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</si>
  <si>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</si>
  <si>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</si>
  <si>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</si>
  <si>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</si>
  <si>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</si>
  <si>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</si>
  <si>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</si>
  <si>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</si>
  <si>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</si>
  <si>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</si>
  <si>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</si>
  <si>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</si>
  <si>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</si>
  <si>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</si>
  <si>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</si>
  <si>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</si>
  <si>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</si>
  <si>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</si>
  <si>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</si>
  <si>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</si>
  <si>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</si>
  <si>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</si>
  <si>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</si>
  <si>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</si>
  <si>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</si>
  <si>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</si>
  <si>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</si>
  <si>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</si>
  <si>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</si>
  <si>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</si>
  <si>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</si>
  <si>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</si>
  <si>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</si>
  <si>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</si>
  <si>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</si>
  <si>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</si>
  <si>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</si>
  <si>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</si>
  <si>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</si>
  <si>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</si>
  <si>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</si>
  <si>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</si>
  <si>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</si>
  <si>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</si>
  <si>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</si>
  <si>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</si>
  <si>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</si>
  <si>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</si>
  <si>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</si>
  <si>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</si>
  <si>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</si>
  <si>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</si>
  <si>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</si>
  <si>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</si>
  <si>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</si>
  <si>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</si>
  <si>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</si>
  <si>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</si>
  <si>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</si>
  <si>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</si>
  <si>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</si>
  <si>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</si>
  <si>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</si>
  <si>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</si>
  <si>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</si>
  <si>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</si>
  <si>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</si>
  <si>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</si>
  <si>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</si>
  <si>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</si>
  <si>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</si>
  <si>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</si>
  <si>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</si>
  <si>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</si>
  <si>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</si>
  <si>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</si>
  <si>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</si>
  <si>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</si>
  <si>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</si>
  <si>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</si>
  <si>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</si>
  <si>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</si>
  <si>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</si>
  <si>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</si>
  <si>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</si>
  <si>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</si>
  <si>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</si>
  <si>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</si>
  <si>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</si>
  <si>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</si>
  <si>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</si>
  <si>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</si>
  <si>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</si>
  <si>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</si>
  <si>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</si>
  <si>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</si>
  <si>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</si>
  <si>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</si>
  <si>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</si>
  <si>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</si>
  <si>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</si>
  <si>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</si>
  <si>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</si>
  <si>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</si>
  <si>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</si>
  <si>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</si>
  <si>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</si>
  <si>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</si>
  <si>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</si>
  <si>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</si>
  <si>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</si>
  <si>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</si>
  <si>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</si>
  <si>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</si>
  <si>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</si>
  <si>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</si>
  <si>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</si>
  <si>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</si>
  <si>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</si>
  <si>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</si>
  <si>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</si>
  <si>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</si>
  <si>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</si>
  <si>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</si>
  <si>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</si>
  <si>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</si>
  <si>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</si>
  <si>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</si>
  <si>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</si>
  <si>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</si>
  <si>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</si>
  <si>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</si>
  <si>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</si>
  <si>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</si>
  <si>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</si>
  <si>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</si>
  <si>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</si>
  <si>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</si>
  <si>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</si>
  <si>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</si>
  <si>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</si>
  <si>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</si>
  <si>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</si>
  <si>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</si>
  <si>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</si>
  <si>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</si>
  <si>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</si>
  <si>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</si>
  <si>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</si>
  <si>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</si>
  <si>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</si>
  <si>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</si>
  <si>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</si>
  <si>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</si>
  <si>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</si>
  <si>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</si>
  <si>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</si>
  <si>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</si>
  <si>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</si>
  <si>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</si>
  <si>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</si>
  <si>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</si>
  <si>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</si>
  <si>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</si>
  <si>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</si>
  <si>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</si>
  <si>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</si>
  <si>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</si>
  <si>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</si>
  <si>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</si>
  <si>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</si>
  <si>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</si>
  <si>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</si>
  <si>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</si>
  <si>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</si>
  <si>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</si>
  <si>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</si>
  <si>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</si>
  <si>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</si>
  <si>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</si>
  <si>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</si>
  <si>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</si>
  <si>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</si>
  <si>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</si>
  <si>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</si>
  <si>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</si>
  <si>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</si>
  <si>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</si>
  <si>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</si>
  <si>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</si>
  <si>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</si>
  <si>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</si>
  <si>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</si>
  <si>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</si>
  <si>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</si>
  <si>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</si>
  <si>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</si>
  <si>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</si>
  <si>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</si>
  <si>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</si>
  <si>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</si>
  <si>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</si>
  <si>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</si>
  <si>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</si>
  <si>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</si>
  <si>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</si>
  <si>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</si>
  <si>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</si>
  <si>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</si>
  <si>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</si>
  <si>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</si>
  <si>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</si>
  <si>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</si>
  <si>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</si>
  <si>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</si>
  <si>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</si>
  <si>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</si>
  <si>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</si>
  <si>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</si>
  <si>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</si>
  <si>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</si>
  <si>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</si>
  <si>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</si>
  <si>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</si>
  <si>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</si>
  <si>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</si>
  <si>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</si>
  <si>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</si>
  <si>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</si>
  <si>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</si>
  <si>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</si>
  <si>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</si>
  <si>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</si>
  <si>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</si>
  <si>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</si>
  <si>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</si>
  <si>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</si>
  <si>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</si>
  <si>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</si>
  <si>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</si>
  <si>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</si>
  <si>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</si>
  <si>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</si>
  <si>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</si>
  <si>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</si>
  <si>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</si>
  <si>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</si>
  <si>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</si>
  <si>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</si>
  <si>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</si>
  <si>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</si>
  <si>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</si>
  <si>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</si>
  <si>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</si>
  <si>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</si>
  <si>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</si>
  <si>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</si>
  <si>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</si>
  <si>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</si>
  <si>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</si>
  <si>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</si>
  <si>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</si>
  <si>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</si>
  <si>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</si>
  <si>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</si>
  <si>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</si>
  <si>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</si>
  <si>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</si>
  <si>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</si>
  <si>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</si>
  <si>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</si>
  <si>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</si>
  <si>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</si>
  <si>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</si>
  <si>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</si>
  <si>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</si>
  <si>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</si>
  <si>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</si>
  <si>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</si>
  <si>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</si>
  <si>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</si>
  <si>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</si>
  <si>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</si>
  <si>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</si>
  <si>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</si>
  <si>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</si>
  <si>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</si>
  <si>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</si>
  <si>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</si>
  <si>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</si>
  <si>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</si>
  <si>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</si>
  <si>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</si>
  <si>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</si>
  <si>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</si>
  <si>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</si>
  <si>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</si>
  <si>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</si>
  <si>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</si>
  <si>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</si>
  <si>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</si>
  <si>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</si>
  <si>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</si>
  <si>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</si>
  <si>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</si>
  <si>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</si>
  <si>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</si>
  <si>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</si>
  <si>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</si>
  <si>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</si>
  <si>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</si>
  <si>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</si>
  <si>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</si>
  <si>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</si>
  <si>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</si>
  <si>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</si>
  <si>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</si>
  <si>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</si>
  <si>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</si>
  <si>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</si>
  <si>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</si>
  <si>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</si>
  <si>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</si>
  <si>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</si>
  <si>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</si>
  <si>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</si>
  <si>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</si>
  <si>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</si>
  <si>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</si>
  <si>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</si>
  <si>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</si>
  <si>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</si>
  <si>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</si>
  <si>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</si>
  <si>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</si>
  <si>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</si>
  <si>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</si>
  <si>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</si>
  <si>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</si>
  <si>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</si>
  <si>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</si>
  <si>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</si>
  <si>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</si>
  <si>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</si>
  <si>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</si>
  <si>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</si>
  <si>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</si>
  <si>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</si>
  <si>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</si>
  <si>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</si>
  <si>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</si>
  <si>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</si>
  <si>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</si>
  <si>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</si>
  <si>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</si>
  <si>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</si>
  <si>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</si>
  <si>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</si>
  <si>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</si>
  <si>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</si>
  <si>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</si>
  <si>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</si>
  <si>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</si>
  <si>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</si>
  <si>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</si>
  <si>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</si>
  <si>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</si>
  <si>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</si>
  <si>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</si>
  <si>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</si>
  <si>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</si>
  <si>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</si>
  <si>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</si>
  <si>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</si>
  <si>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</si>
  <si>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</si>
  <si>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</si>
  <si>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</si>
  <si>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</si>
  <si>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</si>
  <si>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</si>
  <si>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</si>
  <si>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</si>
  <si>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</si>
  <si>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</si>
  <si>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</si>
  <si>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</si>
  <si>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</si>
  <si>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</si>
  <si>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</si>
  <si>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</si>
  <si>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</si>
  <si>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</si>
  <si>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</si>
  <si>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</si>
  <si>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</si>
  <si>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</si>
  <si>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</si>
  <si>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</si>
  <si>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</si>
  <si>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</si>
  <si>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</si>
  <si>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</si>
  <si>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</si>
  <si>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</si>
  <si>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</si>
  <si>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</si>
  <si>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</si>
  <si>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</si>
  <si>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</si>
  <si>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</si>
  <si>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</si>
  <si>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</si>
  <si>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</si>
  <si>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</si>
  <si>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</si>
  <si>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</si>
  <si>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</si>
  <si>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</si>
  <si>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</si>
  <si>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</si>
  <si>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</si>
  <si>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</si>
  <si>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</si>
  <si>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</si>
  <si>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</si>
  <si>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</si>
  <si>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</si>
  <si>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</si>
  <si>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</si>
  <si>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</si>
  <si>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</si>
  <si>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</si>
  <si>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</si>
  <si>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</si>
  <si>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</si>
  <si>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</si>
  <si>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</si>
  <si>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</si>
  <si>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</si>
  <si>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</si>
  <si>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</si>
  <si>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</si>
  <si>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</si>
  <si>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</si>
  <si>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</si>
  <si>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</si>
  <si>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</si>
  <si>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</si>
  <si>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</si>
  <si>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</si>
  <si>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</si>
  <si>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</si>
  <si>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</si>
  <si>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</si>
  <si>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</si>
  <si>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</si>
  <si>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</si>
  <si>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</si>
  <si>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</si>
  <si>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</si>
  <si>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</si>
  <si>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</si>
  <si>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</si>
  <si>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</si>
  <si>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</si>
  <si>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</si>
  <si>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</si>
  <si>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</si>
  <si>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</si>
  <si>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</si>
  <si>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</si>
  <si>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</si>
  <si>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</si>
  <si>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</si>
  <si>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</si>
  <si>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</si>
  <si>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</si>
  <si>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</si>
  <si>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</si>
  <si>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</si>
  <si>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</si>
  <si>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</si>
  <si>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</si>
  <si>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</si>
  <si>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</si>
  <si>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</si>
  <si>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</si>
  <si>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</si>
  <si>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</si>
  <si>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</si>
  <si>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</si>
  <si>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</si>
  <si>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</si>
  <si>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</si>
  <si>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</si>
  <si>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</si>
  <si>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</si>
  <si>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</si>
  <si>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</si>
  <si>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</si>
  <si>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</si>
  <si>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</si>
  <si>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</si>
  <si>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</si>
  <si>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</si>
  <si>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</si>
  <si>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</si>
  <si>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</si>
  <si>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</si>
  <si>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</si>
  <si>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</si>
  <si>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</si>
  <si>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</si>
  <si>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</si>
  <si>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</si>
  <si>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</si>
  <si>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</si>
  <si>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</si>
  <si>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</si>
  <si>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</si>
  <si>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</si>
  <si>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</si>
  <si>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</si>
  <si>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</si>
  <si>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</si>
  <si>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</si>
  <si>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</si>
  <si>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</si>
  <si>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</si>
  <si>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</si>
  <si>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</si>
  <si>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</si>
  <si>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</si>
  <si>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</si>
  <si>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</si>
  <si>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</si>
  <si>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</si>
  <si>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</si>
  <si>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</si>
  <si>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</si>
  <si>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</si>
  <si>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</si>
  <si>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</si>
  <si>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</si>
  <si>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</si>
  <si>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</si>
  <si>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</si>
  <si>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</si>
  <si>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</si>
  <si>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</si>
  <si>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</si>
  <si>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</si>
  <si>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</si>
  <si>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</si>
  <si>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</si>
  <si>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</si>
  <si>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</si>
  <si>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</si>
  <si>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</si>
  <si>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</si>
  <si>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</si>
  <si>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</si>
  <si>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</si>
  <si>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</si>
  <si>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</si>
  <si>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</si>
  <si>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</si>
  <si>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</si>
  <si>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</si>
  <si>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</si>
  <si>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</si>
  <si>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</si>
  <si>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</si>
  <si>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</si>
  <si>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</si>
  <si>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</si>
  <si>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</si>
  <si>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</si>
  <si>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</si>
  <si>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</si>
  <si>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</si>
  <si>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</si>
  <si>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</si>
  <si>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</si>
  <si>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</si>
  <si>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</si>
  <si>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</si>
  <si>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</si>
  <si>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</si>
  <si>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</si>
  <si>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</si>
  <si>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</si>
  <si>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</si>
  <si>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</si>
  <si>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</si>
  <si>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</si>
  <si>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</si>
  <si>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</si>
  <si>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</si>
  <si>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</si>
  <si>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</si>
  <si>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</si>
  <si>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</si>
  <si>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</si>
  <si>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</si>
  <si>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</si>
  <si>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</si>
  <si>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</si>
  <si>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</si>
  <si>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</si>
  <si>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</si>
  <si>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</si>
  <si>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</si>
  <si>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</si>
  <si>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</si>
  <si>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</si>
  <si>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</si>
  <si>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</si>
  <si>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</si>
  <si>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</si>
  <si>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</si>
  <si>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</si>
  <si>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</si>
  <si>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</si>
  <si>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</si>
  <si>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</si>
  <si>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</si>
  <si>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</si>
  <si>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</si>
  <si>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</si>
  <si>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</si>
  <si>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</si>
  <si>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</si>
  <si>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</si>
  <si>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</si>
  <si>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</si>
  <si>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</si>
  <si>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</si>
  <si>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</si>
  <si>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</si>
  <si>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</si>
  <si>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</si>
  <si>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</si>
  <si>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</si>
  <si>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</si>
  <si>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</si>
  <si>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</si>
  <si>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</si>
  <si>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</si>
  <si>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</si>
  <si>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</si>
  <si>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</si>
  <si>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</si>
  <si>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</si>
  <si>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</si>
  <si>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</si>
  <si>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</si>
  <si>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</si>
  <si>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</si>
  <si>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</si>
  <si>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</si>
  <si>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</si>
  <si>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</si>
  <si>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</si>
  <si>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</si>
  <si>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</si>
  <si>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</si>
  <si>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</si>
  <si>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</si>
  <si>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</si>
  <si>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</si>
  <si>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</si>
  <si>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</si>
  <si>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</si>
  <si>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</si>
  <si>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</si>
  <si>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</si>
  <si>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</si>
  <si>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</si>
  <si>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</si>
  <si>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</si>
  <si>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</si>
  <si>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</si>
  <si>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</si>
  <si>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</si>
  <si>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</si>
  <si>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</si>
  <si>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</si>
  <si>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</si>
  <si>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</si>
  <si>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</si>
  <si>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</si>
  <si>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</si>
  <si>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</si>
  <si>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</si>
  <si>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</si>
  <si>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</si>
  <si>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</si>
  <si>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</si>
  <si>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</si>
  <si>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</si>
  <si>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</si>
  <si>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</si>
  <si>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</si>
  <si>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</si>
  <si>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</si>
  <si>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</si>
  <si>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</si>
  <si>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</si>
  <si>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</si>
  <si>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</si>
  <si>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</si>
  <si>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</si>
  <si>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</si>
  <si>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</si>
  <si>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</si>
  <si>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</si>
  <si>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</si>
  <si>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</si>
  <si>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</si>
  <si>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</si>
  <si>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</si>
  <si>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</si>
  <si>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</si>
  <si>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</si>
  <si>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</si>
  <si>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</si>
  <si>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</si>
  <si>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</si>
  <si>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</si>
  <si>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</si>
  <si>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</si>
  <si>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</si>
  <si>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</si>
  <si>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</si>
  <si>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</si>
  <si>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</si>
  <si>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</si>
  <si>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</si>
  <si>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</si>
  <si>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</si>
  <si>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</si>
  <si>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</si>
  <si>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</si>
  <si>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</si>
  <si>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</si>
  <si>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</si>
  <si>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</si>
  <si>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</si>
  <si>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</si>
  <si>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</si>
  <si>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</si>
  <si>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</si>
  <si>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</si>
  <si>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</si>
  <si>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</si>
  <si>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</si>
  <si>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</si>
  <si>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</si>
  <si>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</si>
  <si>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</si>
  <si>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</si>
  <si>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</si>
  <si>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</si>
  <si>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</si>
  <si>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</si>
  <si>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</si>
  <si>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</si>
  <si>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</si>
  <si>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</si>
  <si>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</si>
  <si>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</si>
  <si>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</si>
  <si>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</si>
  <si>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</si>
  <si>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</si>
  <si>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</si>
  <si>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</si>
  <si>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</si>
  <si>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</si>
  <si>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</si>
  <si>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</si>
  <si>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</si>
  <si>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</si>
  <si>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</si>
  <si>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</si>
  <si>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</si>
  <si>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</si>
  <si>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</si>
  <si>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</si>
  <si>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</si>
  <si>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</si>
  <si>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</si>
  <si>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</si>
  <si>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</si>
  <si>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</si>
  <si>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</si>
  <si>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</si>
  <si>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</si>
  <si>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</si>
  <si>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</si>
  <si>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</si>
  <si>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</si>
  <si>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</si>
  <si>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</si>
  <si>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</si>
  <si>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</si>
  <si>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</si>
  <si>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</si>
  <si>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</si>
  <si>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</si>
  <si>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</si>
  <si>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</si>
  <si>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</si>
  <si>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</si>
  <si>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</si>
  <si>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</si>
  <si>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</si>
  <si>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</si>
  <si>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</si>
  <si>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</si>
  <si>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</si>
  <si>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</si>
  <si>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</si>
  <si>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</si>
  <si>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</si>
  <si>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</si>
  <si>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</si>
  <si>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</si>
  <si>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</si>
  <si>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</si>
  <si>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</si>
  <si>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</si>
  <si>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</si>
  <si>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</si>
  <si>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</si>
  <si>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</si>
  <si>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</si>
  <si>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</si>
  <si>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</si>
  <si>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</si>
  <si>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</si>
  <si>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</si>
  <si>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</si>
  <si>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</si>
  <si>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</si>
  <si>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</si>
  <si>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</si>
  <si>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</si>
  <si>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</si>
  <si>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</si>
  <si>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</si>
  <si>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</si>
  <si>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</si>
  <si>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</si>
  <si>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</si>
  <si>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</si>
  <si>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</si>
  <si>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</si>
  <si>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</si>
  <si>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</si>
  <si>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</si>
  <si>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</si>
  <si>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</si>
  <si>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</si>
  <si>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</si>
  <si>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</si>
  <si>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</si>
  <si>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</si>
  <si>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</si>
  <si>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</si>
  <si>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</si>
  <si>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</si>
  <si>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</si>
  <si>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</si>
  <si>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</si>
  <si>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</si>
  <si>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</si>
  <si>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</si>
  <si>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</si>
  <si>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</si>
  <si>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</si>
  <si>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</si>
  <si>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</si>
  <si>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</si>
  <si>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</si>
  <si>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</si>
  <si>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</si>
  <si>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</si>
  <si>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</si>
  <si>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</si>
  <si>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</si>
  <si>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</si>
  <si>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</si>
  <si>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</si>
  <si>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</si>
  <si>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</si>
  <si>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</si>
  <si>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</si>
  <si>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</si>
  <si>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</si>
  <si>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</si>
  <si>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</si>
  <si>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</si>
  <si>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</si>
  <si>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</si>
  <si>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</si>
  <si>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</si>
  <si>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</si>
  <si>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</si>
  <si>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</si>
  <si>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</si>
  <si>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</si>
  <si>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</si>
  <si>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</si>
  <si>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</si>
  <si>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</si>
  <si>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</si>
  <si>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</si>
  <si>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</si>
  <si>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</si>
  <si>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</si>
  <si>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</si>
  <si>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</si>
  <si>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</si>
  <si>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</si>
  <si>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</si>
  <si>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</si>
  <si>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</si>
  <si>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</si>
  <si>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</si>
  <si>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</si>
  <si>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</si>
  <si>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</si>
  <si>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</si>
  <si>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</si>
  <si>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</si>
  <si>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</si>
  <si>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</si>
  <si>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</si>
  <si>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</si>
  <si>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</si>
  <si>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</si>
  <si>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</si>
  <si>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</si>
  <si>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</si>
  <si>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</si>
  <si>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</si>
  <si>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</si>
  <si>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</si>
  <si>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</si>
  <si>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</si>
  <si>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</si>
  <si>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</si>
  <si>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</si>
  <si>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</si>
  <si>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</si>
  <si>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</si>
  <si>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</si>
  <si>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</si>
  <si>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</si>
  <si>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</si>
  <si>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</si>
  <si>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</si>
  <si>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</si>
  <si>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</si>
  <si>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</si>
  <si>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</si>
  <si>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</si>
  <si>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</si>
  <si>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</si>
  <si>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</si>
  <si>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</si>
  <si>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</si>
  <si>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</si>
  <si>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</si>
  <si>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</si>
  <si>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</si>
  <si>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</si>
  <si>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</si>
  <si>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</si>
  <si>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</si>
  <si>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</si>
  <si>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</si>
  <si>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</si>
  <si>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</si>
  <si>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</si>
  <si>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</si>
  <si>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</si>
  <si>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</si>
  <si>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</si>
  <si>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</si>
  <si>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</si>
  <si>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</si>
  <si>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</si>
  <si>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</si>
  <si>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</si>
  <si>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</si>
  <si>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</si>
  <si>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</si>
  <si>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</si>
  <si>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</si>
  <si>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</si>
  <si>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</si>
  <si>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</si>
  <si>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</si>
  <si>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</si>
  <si>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</si>
  <si>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</si>
  <si>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</si>
  <si>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</si>
  <si>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</si>
  <si>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</si>
  <si>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</si>
  <si>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</si>
  <si>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</si>
  <si>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</si>
  <si>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</si>
  <si>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</si>
  <si>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</si>
  <si>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</si>
  <si>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</si>
  <si>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</si>
  <si>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</si>
  <si>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</si>
  <si>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</si>
  <si>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</si>
  <si>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</si>
  <si>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</si>
  <si>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</si>
  <si>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</si>
  <si>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</si>
  <si>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</si>
  <si>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</si>
  <si>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</si>
  <si>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</si>
  <si>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</si>
  <si>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</si>
  <si>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</si>
  <si>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</si>
  <si>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</si>
  <si>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</si>
  <si>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</si>
  <si>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</si>
  <si>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</si>
  <si>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</si>
  <si>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</si>
  <si>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</si>
  <si>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</si>
  <si>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</si>
  <si>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</si>
  <si>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</si>
  <si>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</si>
  <si>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</si>
  <si>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</si>
  <si>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</si>
  <si>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</si>
  <si>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</si>
  <si>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</si>
  <si>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</si>
  <si>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</si>
  <si>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</si>
  <si>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</si>
  <si>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</si>
  <si>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</si>
  <si>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</si>
  <si>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</si>
  <si>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</si>
  <si>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</si>
  <si>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</si>
  <si>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</si>
  <si>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</si>
  <si>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</si>
  <si>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</si>
  <si>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</si>
  <si>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</si>
  <si>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</si>
  <si>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</si>
  <si>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</si>
  <si>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</si>
  <si>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</si>
  <si>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</si>
  <si>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</si>
  <si>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</si>
  <si>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</si>
  <si>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</si>
  <si>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</si>
  <si>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</si>
  <si>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</si>
  <si>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</si>
  <si>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</si>
  <si>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</si>
  <si>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</si>
  <si>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</si>
  <si>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</si>
  <si>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</si>
  <si>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</si>
  <si>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</si>
  <si>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</si>
  <si>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</si>
  <si>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</si>
  <si>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</si>
  <si>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</si>
  <si>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</si>
  <si>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</si>
  <si>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</si>
  <si>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</si>
  <si>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</si>
  <si>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</si>
  <si>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</si>
  <si>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</si>
  <si>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</si>
  <si>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</si>
  <si>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</si>
  <si>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</si>
  <si>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</si>
  <si>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</si>
  <si>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</si>
  <si>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</si>
  <si>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</si>
  <si>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</si>
  <si>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</si>
  <si>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</si>
  <si>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</si>
  <si>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</si>
  <si>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</si>
  <si>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</si>
  <si>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</si>
  <si>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</si>
  <si>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</si>
  <si>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</si>
  <si>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</si>
  <si>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</si>
  <si>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</si>
  <si>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</si>
  <si>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</si>
  <si>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</si>
  <si>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</si>
  <si>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</si>
  <si>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</si>
  <si>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</si>
  <si>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</si>
  <si>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</si>
  <si>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</si>
  <si>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</si>
  <si>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</si>
  <si>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</si>
  <si>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</si>
  <si>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</si>
  <si>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</si>
  <si>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</si>
  <si>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</si>
  <si>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</si>
  <si>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</si>
  <si>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</si>
  <si>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</si>
  <si>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</si>
  <si>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</si>
  <si>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</si>
  <si>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</si>
  <si>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</si>
  <si>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</si>
  <si>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</si>
  <si>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</si>
  <si>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</si>
  <si>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</si>
  <si>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</si>
  <si>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</si>
  <si>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</si>
  <si>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</si>
  <si>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</si>
  <si>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</si>
  <si>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</si>
  <si>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</si>
  <si>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</si>
  <si>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</si>
  <si>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</si>
  <si>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</si>
  <si>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</si>
  <si>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</si>
  <si>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</si>
  <si>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</si>
  <si>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</si>
  <si>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</si>
  <si>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</si>
  <si>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</si>
  <si>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</si>
  <si>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</si>
  <si>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</si>
  <si>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</si>
  <si>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</si>
  <si>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</si>
  <si>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</si>
  <si>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</si>
  <si>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</si>
  <si>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</si>
  <si>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</si>
  <si>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</si>
  <si>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</si>
  <si>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</si>
  <si>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</si>
  <si>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</si>
  <si>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</si>
  <si>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</si>
  <si>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</si>
  <si>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</si>
  <si>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</si>
  <si>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</si>
  <si>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</si>
  <si>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</si>
  <si>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</si>
  <si>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</si>
  <si>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</si>
  <si>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</si>
  <si>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</si>
  <si>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</si>
  <si>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</si>
  <si>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</si>
  <si>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</si>
  <si>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</si>
  <si>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</si>
  <si>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</si>
  <si>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</si>
  <si>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</si>
  <si>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</si>
  <si>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</si>
  <si>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</si>
  <si>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</si>
  <si>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</si>
  <si>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</si>
  <si>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</si>
  <si>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</si>
  <si>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</si>
  <si>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</si>
  <si>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</si>
  <si>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</si>
  <si>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</si>
  <si>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</si>
  <si>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</si>
  <si>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</si>
  <si>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</si>
  <si>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</si>
  <si>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</si>
  <si>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</si>
  <si>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</si>
  <si>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</si>
  <si>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</si>
  <si>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</si>
  <si>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</si>
  <si>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</si>
  <si>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</si>
  <si>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</si>
  <si>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</si>
  <si>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</si>
  <si>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</si>
  <si>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</si>
  <si>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</si>
  <si>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</si>
  <si>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</si>
  <si>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</si>
  <si>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</si>
  <si>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</si>
  <si>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</si>
  <si>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</si>
  <si>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</si>
  <si>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</si>
  <si>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</si>
  <si>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</si>
  <si>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</si>
  <si>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</si>
  <si>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</si>
  <si>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</si>
  <si>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</si>
  <si>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</si>
  <si>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</si>
  <si>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</si>
  <si>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</si>
  <si>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</si>
  <si>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</si>
  <si>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</si>
  <si>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</si>
  <si>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</si>
  <si>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</si>
  <si>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</si>
  <si>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</si>
  <si>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</si>
  <si>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</si>
  <si>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</si>
  <si>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</si>
  <si>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</si>
  <si>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</si>
  <si>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</si>
  <si>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</si>
  <si>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</si>
  <si>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</si>
  <si>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</si>
  <si>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</si>
  <si>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</si>
  <si>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</si>
  <si>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</si>
  <si>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</si>
  <si>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</si>
  <si>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</si>
  <si>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</si>
  <si>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</si>
  <si>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</si>
  <si>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</si>
  <si>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</si>
  <si>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</si>
  <si>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</si>
  <si>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</si>
  <si>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</si>
  <si>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</si>
  <si>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</si>
  <si>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</si>
  <si>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</si>
  <si>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</si>
  <si>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</si>
  <si>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</si>
  <si>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</si>
  <si>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</si>
  <si>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</si>
  <si>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</si>
  <si>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</si>
  <si>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</si>
  <si>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</si>
  <si>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</si>
  <si>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</si>
  <si>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</si>
  <si>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</si>
  <si>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</si>
  <si>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</si>
  <si>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</si>
  <si>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</si>
  <si>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</si>
  <si>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</si>
  <si>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</si>
  <si>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</si>
  <si>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</si>
  <si>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</si>
  <si>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</si>
  <si>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</si>
  <si>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</si>
  <si>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</si>
  <si>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</si>
  <si>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</si>
  <si>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</si>
  <si>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</si>
  <si>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</si>
  <si>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</si>
  <si>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</si>
  <si>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</si>
  <si>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</si>
  <si>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</si>
  <si>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</si>
  <si>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</si>
  <si>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</si>
  <si>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</si>
  <si>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</si>
  <si>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</si>
  <si>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</si>
  <si>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</si>
  <si>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</si>
  <si>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</si>
  <si>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</si>
  <si>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</si>
  <si>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</si>
  <si>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</si>
  <si>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</si>
  <si>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</si>
  <si>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</si>
  <si>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</si>
  <si>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</si>
  <si>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</si>
  <si>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</si>
  <si>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</si>
  <si>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</si>
  <si>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</si>
  <si>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</si>
  <si>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</si>
  <si>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</si>
  <si>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</si>
  <si>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</si>
  <si>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</si>
  <si>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</si>
  <si>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</si>
  <si>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</si>
  <si>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</si>
  <si>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</si>
  <si>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</si>
  <si>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</si>
  <si>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</si>
  <si>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</si>
  <si>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</si>
  <si>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</si>
  <si>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</si>
  <si>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</si>
  <si>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</si>
  <si>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</si>
  <si>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</si>
  <si>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</si>
  <si>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</si>
  <si>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</si>
  <si>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</si>
  <si>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</si>
  <si>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</si>
  <si>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</si>
  <si>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</si>
  <si>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</si>
  <si>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</si>
  <si>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</si>
  <si>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</si>
  <si>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</si>
  <si>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</si>
  <si>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</si>
  <si>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</si>
  <si>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</si>
  <si>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</si>
  <si>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</si>
  <si>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</si>
  <si>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</si>
  <si>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</si>
  <si>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</si>
  <si>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</si>
  <si>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</si>
  <si>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</si>
  <si>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</si>
  <si>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</si>
  <si>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</si>
  <si>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</si>
  <si>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</si>
  <si>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</si>
  <si>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</si>
  <si>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</si>
  <si>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</si>
  <si>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</si>
  <si>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</si>
  <si>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</si>
  <si>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</si>
  <si>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</si>
  <si>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</si>
  <si>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</si>
  <si>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</si>
  <si>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</si>
  <si>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</si>
  <si>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</si>
  <si>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</si>
  <si>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</si>
  <si>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</si>
  <si>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</si>
  <si>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</si>
  <si>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</si>
  <si>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</si>
  <si>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</si>
  <si>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</si>
  <si>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</si>
  <si>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</si>
  <si>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</si>
  <si>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</si>
  <si>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</si>
  <si>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</si>
  <si>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</si>
  <si>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</si>
  <si>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</si>
  <si>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</si>
  <si>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</si>
  <si>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</si>
  <si>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</si>
  <si>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</si>
  <si>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</si>
  <si>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</si>
  <si>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</si>
  <si>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</si>
  <si>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</si>
  <si>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</si>
  <si>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</si>
  <si>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</si>
  <si>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</si>
  <si>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</si>
  <si>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</si>
  <si>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</si>
  <si>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</si>
  <si>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</si>
  <si>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</si>
  <si>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</si>
  <si>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</si>
  <si>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</si>
  <si>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</si>
  <si>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</si>
  <si>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</si>
  <si>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</si>
  <si>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</si>
  <si>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</si>
  <si>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</si>
  <si>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</si>
  <si>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</si>
  <si>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</si>
  <si>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</si>
  <si>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</si>
  <si>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</si>
  <si>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</si>
  <si>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</si>
  <si>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</si>
  <si>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</si>
  <si>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</si>
  <si>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</si>
  <si>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</si>
  <si>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</si>
  <si>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</si>
  <si>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</si>
  <si>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</si>
  <si>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</si>
  <si>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</si>
  <si>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</si>
  <si>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</si>
  <si>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</si>
  <si>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</si>
  <si>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</si>
  <si>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</si>
  <si>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</si>
  <si>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</si>
  <si>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</si>
  <si>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</si>
  <si>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</si>
  <si>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</si>
  <si>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</si>
  <si>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</si>
  <si>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</si>
  <si>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</si>
  <si>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</si>
  <si>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</si>
  <si>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</si>
  <si>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</si>
  <si>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</si>
  <si>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</si>
  <si>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</si>
  <si>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</si>
  <si>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</si>
  <si>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</si>
  <si>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</si>
  <si>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</si>
  <si>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</si>
  <si>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</si>
  <si>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</si>
  <si>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</si>
  <si>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</si>
  <si>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</si>
  <si>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</si>
  <si>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</si>
  <si>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</si>
  <si>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</si>
  <si>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</si>
  <si>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</si>
  <si>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</si>
  <si>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</si>
  <si>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</si>
  <si>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</si>
  <si>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</si>
  <si>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</si>
  <si>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</si>
  <si>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</si>
  <si>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</si>
  <si>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</si>
  <si>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</si>
  <si>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</si>
  <si>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</si>
  <si>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</si>
  <si>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</si>
  <si>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</si>
  <si>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</si>
  <si>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</si>
  <si>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</si>
  <si>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</si>
  <si>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</si>
  <si>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</si>
  <si>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</si>
  <si>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</si>
  <si>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</si>
  <si>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</si>
  <si>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</si>
  <si>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</si>
  <si>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</si>
  <si>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</si>
  <si>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</si>
  <si>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</si>
  <si>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</si>
  <si>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</si>
  <si>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</si>
  <si>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</si>
  <si>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</si>
  <si>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</si>
  <si>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</si>
  <si>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</si>
  <si>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</si>
  <si>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</si>
  <si>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</si>
  <si>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</si>
  <si>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</si>
  <si>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</si>
  <si>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</si>
  <si>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</si>
  <si>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</si>
  <si>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</si>
  <si>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</si>
  <si>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</si>
  <si>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</si>
  <si>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</si>
  <si>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</si>
  <si>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</si>
  <si>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</si>
  <si>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</si>
  <si>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</si>
  <si>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</si>
  <si>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</si>
  <si>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</si>
  <si>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</si>
  <si>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</si>
  <si>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</si>
  <si>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</si>
  <si>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</si>
  <si>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</si>
  <si>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</si>
  <si>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</si>
  <si>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</si>
  <si>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</si>
  <si>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</si>
  <si>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</si>
  <si>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</si>
  <si>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</si>
  <si>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</si>
  <si>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</si>
  <si>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</si>
  <si>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</si>
  <si>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</si>
  <si>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</si>
  <si>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</si>
  <si>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</si>
  <si>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</si>
  <si>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</si>
  <si>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</si>
  <si>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</si>
  <si>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</si>
  <si>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</si>
  <si>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</si>
  <si>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</si>
  <si>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</si>
  <si>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</si>
  <si>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</si>
  <si>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</si>
  <si>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</si>
  <si>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</si>
  <si>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</si>
  <si>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</si>
  <si>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</si>
  <si>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</si>
  <si>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</si>
  <si>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</si>
  <si>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</si>
  <si>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</si>
  <si>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</si>
  <si>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</si>
  <si>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</si>
  <si>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</si>
  <si>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</si>
  <si>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</si>
  <si>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</si>
  <si>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</si>
  <si>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</si>
  <si>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</si>
  <si>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</si>
  <si>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</si>
  <si>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</si>
  <si>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</si>
  <si>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</si>
  <si>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</si>
  <si>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</si>
  <si>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</si>
  <si>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</si>
  <si>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</si>
  <si>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</si>
  <si>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</si>
  <si>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</si>
  <si>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</si>
  <si>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</si>
  <si>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</si>
  <si>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</si>
  <si>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</si>
  <si>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</si>
  <si>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</si>
  <si>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</si>
  <si>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</si>
  <si>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</si>
  <si>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</si>
  <si>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</si>
  <si>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</si>
  <si>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</si>
  <si>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</si>
  <si>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</si>
  <si>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</si>
  <si>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</si>
  <si>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</si>
  <si>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</si>
  <si>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</si>
  <si>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</si>
  <si>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</si>
  <si>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</si>
  <si>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</si>
  <si>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</si>
  <si>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</si>
  <si>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</si>
  <si>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</si>
  <si>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</si>
  <si>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</si>
  <si>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</si>
  <si>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</si>
  <si>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</si>
  <si>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</si>
  <si>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</si>
  <si>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</si>
  <si>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</si>
  <si>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</si>
  <si>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</si>
  <si>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</si>
  <si>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</si>
  <si>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</si>
  <si>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</si>
  <si>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</si>
  <si>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</si>
  <si>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</si>
  <si>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</si>
  <si>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</si>
  <si>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</si>
  <si>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</si>
  <si>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</si>
  <si>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</si>
  <si>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</si>
  <si>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</si>
  <si>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</si>
  <si>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</si>
  <si>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</si>
  <si>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</si>
  <si>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</si>
  <si>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</si>
  <si>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</si>
  <si>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</si>
  <si>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</si>
  <si>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</si>
  <si>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</si>
  <si>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</si>
  <si>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</si>
  <si>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</si>
  <si>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</si>
  <si>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</si>
  <si>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</si>
  <si>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</si>
  <si>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</si>
  <si>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</si>
  <si>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</si>
  <si>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</si>
  <si>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</si>
  <si>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</si>
  <si>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</si>
  <si>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</si>
  <si>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</si>
  <si>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</si>
  <si>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</si>
  <si>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</si>
  <si>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</si>
  <si>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</si>
  <si>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</si>
  <si>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</si>
  <si>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</si>
  <si>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</si>
  <si>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</si>
  <si>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</si>
  <si>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</si>
  <si>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</si>
  <si>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</si>
  <si>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</si>
  <si>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</si>
  <si>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</si>
  <si>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</si>
  <si>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</si>
  <si>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</si>
  <si>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</si>
  <si>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</si>
  <si>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</si>
  <si>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</si>
  <si>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</si>
  <si>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</si>
  <si>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</si>
  <si>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</si>
  <si>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</si>
  <si>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</si>
  <si>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</si>
  <si>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</si>
  <si>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</si>
  <si>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</si>
  <si>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</si>
  <si>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</si>
  <si>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</si>
  <si>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</si>
  <si>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</si>
  <si>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</si>
  <si>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</si>
  <si>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</si>
  <si>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</si>
  <si>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</si>
  <si>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</si>
  <si>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</si>
  <si>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</si>
  <si>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</si>
  <si>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</si>
  <si>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</si>
  <si>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</si>
  <si>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</si>
  <si>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</si>
  <si>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</si>
  <si>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</si>
  <si>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</si>
  <si>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</si>
  <si>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</si>
  <si>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</si>
  <si>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</si>
  <si>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</si>
  <si>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</si>
  <si>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</si>
  <si>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</si>
  <si>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</si>
  <si>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</si>
  <si>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</si>
  <si>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</si>
  <si>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</si>
  <si>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</si>
  <si>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</si>
  <si>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</si>
  <si>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</si>
  <si>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</si>
  <si>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</si>
  <si>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</si>
  <si>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</si>
  <si>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</si>
  <si>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</si>
  <si>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</si>
  <si>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</si>
  <si>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</si>
  <si>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</si>
  <si>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</si>
  <si>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</si>
  <si>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</si>
  <si>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</si>
  <si>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</si>
  <si>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</si>
  <si>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</si>
  <si>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</si>
  <si>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</si>
  <si>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</si>
  <si>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</si>
  <si>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</si>
  <si>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</si>
  <si>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</si>
  <si>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</si>
  <si>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</si>
  <si>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</si>
  <si>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</si>
  <si>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</si>
  <si>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</si>
  <si>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</si>
  <si>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</si>
  <si>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</si>
  <si>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</si>
  <si>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</si>
  <si>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</si>
  <si>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</si>
  <si>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</si>
  <si>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</si>
  <si>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</si>
  <si>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</si>
  <si>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</si>
  <si>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</si>
  <si>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</si>
  <si>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</si>
  <si>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</si>
  <si>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</si>
  <si>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</si>
  <si>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</si>
  <si>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</si>
  <si>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</si>
  <si>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</si>
  <si>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</si>
  <si>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</si>
  <si>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</si>
  <si>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</si>
  <si>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</si>
  <si>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</si>
  <si>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</si>
  <si>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</si>
  <si>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</si>
  <si>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</si>
  <si>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</si>
  <si>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</si>
  <si>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</si>
  <si>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</si>
  <si>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</si>
  <si>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</si>
  <si>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</si>
  <si>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</si>
  <si>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</si>
  <si>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</si>
  <si>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</si>
  <si>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</si>
  <si>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</si>
  <si>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</si>
  <si>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</si>
  <si>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</si>
  <si>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</si>
  <si>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</si>
  <si>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</si>
  <si>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</si>
  <si>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</si>
  <si>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</si>
  <si>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</si>
  <si>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</si>
  <si>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</si>
  <si>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</si>
  <si>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</si>
  <si>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</si>
  <si>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</si>
  <si>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</si>
  <si>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</si>
  <si>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</si>
  <si>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</si>
  <si>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</si>
  <si>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</si>
  <si>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</si>
  <si>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</si>
  <si>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</si>
  <si>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</si>
  <si>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</si>
  <si>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</si>
  <si>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</si>
  <si>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</si>
  <si>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</si>
  <si>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</si>
  <si>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</si>
  <si>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</si>
  <si>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</si>
  <si>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</si>
  <si>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</si>
  <si>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</si>
  <si>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</si>
  <si>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</si>
  <si>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</si>
  <si>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</si>
  <si>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</si>
  <si>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</si>
  <si>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</si>
  <si>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</si>
  <si>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</si>
  <si>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</si>
  <si>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</si>
  <si>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</si>
  <si>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</si>
  <si>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</si>
  <si>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</si>
  <si>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</si>
  <si>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</si>
  <si>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</si>
  <si>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</si>
  <si>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</si>
  <si>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</si>
  <si>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</si>
  <si>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</si>
  <si>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</si>
  <si>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</si>
  <si>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</si>
  <si>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</si>
  <si>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</si>
  <si>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</si>
  <si>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</si>
  <si>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</si>
  <si>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</si>
  <si>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</si>
  <si>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</si>
  <si>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</si>
  <si>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</si>
  <si>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</si>
  <si>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</si>
  <si>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</si>
  <si>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</si>
  <si>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</si>
  <si>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</si>
  <si>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</si>
  <si>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</si>
  <si>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</si>
  <si>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</si>
  <si>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</si>
  <si>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</si>
  <si>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</si>
  <si>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</si>
  <si>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</si>
  <si>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</si>
  <si>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</si>
  <si>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</si>
  <si>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</si>
  <si>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</si>
  <si>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</si>
  <si>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</si>
  <si>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</si>
  <si>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</si>
  <si>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</si>
  <si>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</si>
  <si>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</si>
  <si>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</si>
  <si>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</si>
  <si>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</si>
  <si>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</si>
  <si>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</si>
  <si>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</si>
  <si>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</si>
  <si>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</si>
  <si>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</si>
  <si>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</si>
  <si>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</si>
  <si>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</si>
  <si>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</si>
  <si>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</si>
  <si>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</si>
  <si>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</si>
  <si>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</si>
  <si>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</si>
  <si>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</si>
  <si>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</si>
  <si>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</si>
  <si>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</si>
  <si>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</si>
  <si>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</si>
  <si>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</si>
  <si>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</si>
  <si>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</si>
  <si>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</si>
  <si>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</si>
  <si>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</si>
  <si>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</si>
  <si>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</si>
  <si>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</si>
  <si>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</si>
  <si>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</si>
  <si>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</si>
  <si>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</si>
  <si>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</si>
  <si>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</si>
  <si>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</si>
  <si>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</si>
  <si>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</si>
  <si>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</si>
  <si>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</si>
  <si>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</si>
  <si>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</si>
  <si>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</si>
  <si>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</si>
  <si>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</si>
  <si>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</si>
  <si>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</si>
  <si>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</si>
  <si>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</si>
  <si>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</si>
  <si>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</si>
  <si>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</si>
  <si>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</si>
  <si>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</si>
  <si>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</si>
  <si>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</si>
  <si>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</si>
  <si>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</si>
  <si>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</si>
  <si>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</si>
  <si>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</si>
  <si>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</si>
  <si>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</si>
  <si>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</si>
  <si>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</si>
  <si>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</si>
  <si>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</si>
  <si>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</si>
  <si>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</si>
  <si>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</si>
  <si>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</si>
  <si>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</si>
  <si>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</si>
  <si>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</si>
  <si>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</si>
  <si>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</si>
  <si>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</si>
  <si>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</si>
  <si>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</si>
  <si>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</si>
  <si>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</si>
  <si>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</si>
  <si>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</si>
  <si>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</si>
  <si>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</si>
  <si>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</si>
  <si>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</si>
  <si>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</si>
  <si>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</si>
  <si>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</si>
  <si>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</si>
  <si>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</si>
  <si>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</si>
  <si>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</si>
  <si>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</si>
  <si>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</si>
  <si>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</si>
  <si>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</si>
  <si>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</si>
  <si>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</si>
  <si>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</si>
  <si>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</si>
  <si>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</si>
  <si>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</si>
  <si>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</si>
  <si>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</si>
  <si>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</si>
  <si>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</si>
  <si>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</si>
  <si>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</si>
  <si>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</si>
  <si>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</si>
  <si>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</si>
  <si>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</si>
  <si>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</si>
  <si>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</si>
  <si>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</si>
  <si>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</si>
  <si>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</si>
  <si>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</si>
  <si>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</si>
  <si>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</si>
  <si>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</si>
  <si>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</si>
  <si>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</si>
  <si>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</si>
  <si>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</si>
  <si>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</si>
  <si>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</si>
  <si>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</si>
  <si>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</si>
  <si>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</si>
  <si>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</si>
  <si>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</si>
  <si>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</si>
  <si>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</si>
  <si>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</si>
  <si>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</si>
  <si>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</si>
  <si>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</si>
  <si>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</si>
  <si>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</si>
  <si>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</si>
  <si>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</si>
  <si>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</si>
  <si>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</si>
  <si>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</si>
  <si>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</si>
  <si>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</si>
  <si>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</si>
  <si>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</si>
  <si>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</si>
  <si>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</si>
  <si>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</si>
  <si>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</si>
  <si>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</si>
  <si>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</si>
  <si>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</si>
  <si>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</si>
  <si>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</si>
  <si>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</si>
  <si>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</si>
  <si>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</si>
  <si>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</si>
  <si>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</si>
  <si>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</si>
  <si>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</si>
  <si>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</si>
  <si>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</si>
  <si>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</si>
  <si>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</si>
  <si>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</si>
  <si>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</si>
  <si>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</si>
  <si>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</si>
  <si>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</si>
  <si>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</si>
  <si>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</si>
  <si>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</si>
  <si>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</si>
  <si>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</si>
  <si>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</si>
  <si>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</si>
  <si>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</si>
  <si>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</si>
  <si>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</si>
  <si>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</si>
  <si>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</si>
  <si>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</si>
  <si>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</si>
  <si>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</si>
  <si>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</si>
  <si>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</si>
  <si>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</si>
  <si>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</si>
  <si>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</si>
  <si>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</si>
  <si>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</si>
  <si>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</si>
  <si>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</si>
  <si>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</si>
  <si>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</si>
  <si>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</si>
  <si>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</si>
  <si>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</si>
  <si>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</si>
  <si>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</si>
  <si>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</si>
  <si>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</si>
  <si>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</si>
  <si>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</si>
  <si>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</si>
  <si>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</si>
  <si>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</si>
  <si>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</si>
  <si>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</si>
  <si>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</si>
  <si>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</si>
  <si>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</si>
  <si>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</si>
  <si>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</si>
  <si>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</si>
  <si>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</si>
  <si>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</si>
  <si>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</si>
  <si>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</si>
  <si>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</si>
  <si>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</si>
  <si>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</si>
  <si>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</si>
  <si>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</si>
  <si>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</si>
  <si>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</si>
  <si>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</si>
  <si>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</si>
  <si>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</si>
  <si>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</si>
  <si>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</si>
  <si>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</si>
  <si>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</si>
  <si>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</si>
  <si>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</si>
  <si>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</si>
  <si>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</si>
  <si>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</si>
  <si>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</si>
  <si>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</si>
  <si>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</si>
  <si>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</si>
  <si>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</si>
  <si>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</si>
  <si>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</si>
  <si>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</si>
  <si>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</si>
  <si>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</si>
  <si>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</si>
  <si>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</si>
  <si>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</si>
  <si>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</si>
  <si>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</si>
  <si>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</si>
  <si>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</si>
  <si>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</si>
  <si>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</si>
  <si>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</si>
  <si>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</si>
  <si>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</si>
  <si>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</si>
  <si>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</si>
  <si>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</si>
  <si>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</si>
  <si>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</si>
  <si>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</si>
  <si>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</si>
  <si>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</si>
  <si>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</si>
  <si>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</si>
  <si>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</si>
  <si>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</si>
  <si>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</si>
  <si>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</si>
  <si>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</si>
  <si>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</si>
  <si>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</si>
  <si>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</si>
  <si>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</si>
  <si>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</si>
  <si>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</si>
  <si>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</si>
  <si>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</si>
  <si>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</si>
  <si>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</si>
  <si>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</si>
  <si>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</si>
  <si>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</si>
  <si>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</si>
  <si>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</si>
  <si>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</si>
  <si>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</si>
  <si>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</si>
  <si>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</si>
  <si>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</si>
  <si>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</si>
  <si>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</si>
  <si>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</si>
  <si>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</si>
  <si>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</si>
  <si>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</si>
  <si>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</si>
  <si>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</si>
  <si>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</si>
  <si>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</si>
  <si>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</si>
  <si>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</si>
  <si>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</si>
  <si>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</si>
  <si>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</si>
  <si>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</si>
  <si>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</si>
  <si>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</si>
  <si>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</si>
  <si>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</si>
  <si>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</si>
  <si>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</si>
  <si>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</si>
  <si>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</si>
  <si>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</si>
  <si>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</si>
  <si>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</si>
  <si>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</si>
  <si>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</si>
  <si>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</si>
  <si>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</si>
  <si>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</si>
  <si>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</si>
  <si>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</si>
  <si>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</si>
  <si>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</si>
  <si>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</si>
  <si>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</si>
  <si>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</si>
  <si>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</si>
  <si>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</si>
  <si>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</si>
  <si>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</si>
  <si>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</si>
  <si>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</si>
  <si>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</si>
  <si>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</si>
  <si>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</si>
  <si>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</si>
  <si>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</si>
  <si>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</si>
  <si>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</si>
  <si>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</si>
  <si>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</si>
  <si>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</si>
  <si>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</si>
  <si>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</si>
  <si>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</si>
  <si>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</si>
  <si>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</si>
  <si>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</si>
  <si>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</si>
  <si>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</si>
  <si>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</si>
  <si>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</si>
  <si>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</si>
  <si>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</si>
  <si>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</si>
  <si>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</si>
  <si>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</si>
  <si>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</si>
  <si>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</si>
  <si>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</si>
  <si>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</si>
  <si>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</si>
  <si>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</si>
  <si>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</si>
  <si>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</si>
  <si>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</si>
  <si>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</si>
  <si>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</si>
  <si>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</si>
  <si>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</si>
  <si>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</si>
  <si>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</si>
  <si>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</si>
  <si>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</si>
  <si>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</si>
  <si>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</si>
  <si>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</si>
  <si>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</si>
  <si>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</si>
  <si>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</si>
  <si>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</si>
  <si>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</si>
  <si>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</si>
  <si>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</si>
  <si>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</si>
  <si>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</si>
  <si>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</si>
  <si>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</si>
  <si>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</si>
  <si>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</si>
  <si>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</si>
  <si>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</si>
  <si>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</si>
  <si>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</si>
  <si>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</si>
  <si>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</si>
  <si>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</si>
  <si>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</si>
  <si>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</si>
  <si>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</si>
  <si>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</si>
  <si>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</si>
  <si>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</si>
  <si>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</si>
  <si>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</si>
  <si>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</si>
  <si>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</si>
  <si>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</si>
  <si>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</si>
  <si>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</si>
  <si>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</si>
  <si>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</si>
  <si>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</si>
  <si>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</si>
  <si>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</si>
  <si>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</si>
  <si>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</si>
  <si>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</si>
  <si>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</si>
  <si>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</si>
  <si>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</si>
  <si>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</si>
  <si>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</si>
  <si>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</si>
  <si>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</si>
  <si>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</si>
  <si>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</si>
  <si>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</si>
  <si>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</si>
  <si>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</si>
  <si>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</si>
  <si>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</si>
  <si>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</si>
  <si>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</si>
  <si>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</si>
  <si>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</si>
  <si>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</si>
  <si>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</si>
  <si>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</si>
  <si>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</si>
  <si>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</si>
  <si>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</si>
  <si>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</si>
  <si>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</si>
  <si>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</si>
  <si>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</si>
  <si>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</si>
  <si>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</si>
  <si>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</si>
  <si>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</si>
  <si>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</si>
  <si>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</si>
  <si>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</si>
  <si>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</si>
  <si>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</si>
  <si>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</si>
  <si>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</si>
  <si>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</si>
  <si>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</si>
  <si>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</si>
  <si>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</si>
  <si>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</si>
  <si>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</si>
  <si>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</si>
  <si>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</si>
  <si>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</si>
  <si>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</si>
  <si>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</si>
  <si>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</si>
  <si>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</si>
  <si>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</si>
  <si>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</si>
  <si>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</si>
  <si>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</si>
  <si>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</si>
  <si>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</si>
  <si>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</si>
  <si>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</si>
  <si>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</si>
  <si>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</si>
  <si>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</si>
  <si>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</si>
  <si>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</si>
  <si>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</si>
  <si>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</si>
  <si>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</si>
  <si>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</si>
  <si>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</si>
  <si>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</si>
  <si>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</si>
  <si>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</si>
  <si>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</si>
  <si>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</si>
  <si>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</si>
  <si>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</si>
  <si>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</si>
  <si>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</si>
  <si>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</si>
  <si>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</si>
  <si>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</si>
  <si>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</si>
  <si>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</si>
  <si>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</si>
  <si>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</si>
  <si>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</si>
  <si>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</si>
  <si>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</si>
  <si>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</si>
  <si>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</si>
  <si>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</si>
  <si>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</si>
  <si>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</si>
  <si>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</si>
  <si>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</si>
  <si>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</si>
  <si>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</si>
  <si>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</si>
  <si>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</si>
  <si>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</si>
  <si>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</si>
  <si>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</si>
  <si>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</si>
  <si>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</si>
  <si>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</si>
  <si>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</si>
  <si>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</si>
  <si>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</si>
  <si>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</si>
  <si>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</si>
  <si>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</si>
  <si>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</si>
  <si>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</si>
  <si>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</si>
  <si>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</si>
  <si>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</si>
  <si>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</si>
  <si>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</si>
  <si>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</si>
  <si>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</si>
  <si>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</si>
  <si>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</si>
  <si>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</si>
  <si>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</si>
  <si>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</si>
  <si>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</si>
  <si>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</si>
  <si>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</si>
  <si>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</si>
  <si>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</si>
  <si>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</si>
  <si>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</si>
  <si>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</si>
  <si>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</si>
  <si>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</si>
  <si>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</si>
  <si>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</si>
  <si>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</si>
  <si>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</si>
  <si>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</si>
  <si>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</si>
  <si>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</si>
  <si>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</si>
  <si>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</si>
  <si>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</si>
  <si>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</si>
  <si>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</si>
  <si>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</si>
  <si>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</si>
  <si>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</si>
  <si>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</si>
  <si>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</si>
  <si>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</si>
  <si>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</si>
  <si>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</si>
  <si>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</si>
  <si>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</si>
  <si>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</si>
  <si>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</si>
  <si>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</si>
  <si>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</si>
  <si>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</si>
  <si>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</si>
  <si>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</si>
  <si>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</si>
  <si>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</si>
  <si>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</si>
  <si>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</si>
  <si>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</si>
  <si>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</si>
  <si>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</si>
  <si>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</si>
  <si>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</si>
  <si>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</si>
  <si>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</si>
  <si>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</si>
  <si>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</si>
  <si>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</si>
  <si>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</si>
  <si>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</si>
  <si>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</si>
  <si>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</si>
  <si>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</si>
  <si>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</si>
  <si>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</si>
  <si>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</si>
  <si>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</si>
  <si>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</si>
  <si>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</si>
  <si>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</si>
  <si>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</si>
  <si>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</si>
  <si>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</si>
  <si>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</si>
  <si>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</si>
  <si>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</si>
  <si>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</si>
  <si>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</si>
  <si>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</si>
  <si>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</si>
  <si>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</si>
  <si>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</si>
  <si>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</si>
  <si>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</si>
  <si>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</si>
  <si>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</si>
  <si>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</si>
  <si>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</si>
  <si>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</si>
  <si>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</si>
  <si>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</si>
  <si>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</si>
  <si>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</si>
  <si>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</si>
  <si>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</si>
  <si>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</si>
  <si>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</si>
  <si>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</si>
  <si>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</si>
  <si>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</si>
  <si>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</si>
  <si>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</si>
  <si>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</si>
  <si>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</si>
  <si>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</si>
  <si>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</si>
  <si>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</si>
  <si>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</si>
  <si>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1.5.1 Pending 2 other subcategories</t>
  </si>
  <si>
    <t>Skill Drill Problem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</si>
  <si>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</si>
  <si>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</si>
  <si>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</si>
  <si>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</si>
  <si>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</si>
  <si>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</si>
  <si>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</si>
  <si>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</si>
  <si>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</si>
  <si>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</si>
  <si>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</si>
  <si>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</si>
  <si>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</si>
  <si>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</si>
  <si>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</si>
  <si>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</si>
  <si>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</si>
  <si>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</si>
  <si>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</si>
  <si>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</si>
  <si>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</si>
  <si>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</si>
  <si>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</si>
  <si>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Average Donation</t>
  </si>
  <si>
    <t>Point</t>
  </si>
  <si>
    <t>Success</t>
  </si>
  <si>
    <t>Gap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</si>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</sst>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  <xf numFmtId="0" fontId="0" fillId="2" borderId="0" xfId="0" applyFill="1"/>
    <xf numFmtId="9" fontId="0" fillId="2" borderId="0" xfId="1" applyFont="1" applyFill="1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</cellXfs>
  <cellStyles count="2">
    <cellStyle name="Normal" xfId="0" builtinId="0"/>
    <cellStyle name="Percent" xfId="1" builtinId="5"/>
  </cellStyles>
  <dxfs count="2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theme" Target="theme/theme1.xml"/><Relationship Id="rId10" Type="http://schemas.openxmlformats.org/officeDocument/2006/relationships/chartsheet" Target="chartsheets/sheet1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Kickstarting with Excel.xlsx]1-Stack Bar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'1-Stack Bar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'1-Stack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'1-Stack Bar Chart'!$B$5:$B$14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8-474A-AB6A-39C37CC34709}"/>
            </c:ext>
          </c:extLst>
        </c:ser>
        <c:ser>
          <c:idx val="1"/>
          <c:order val="1"/>
          <c:tx>
            <c:strRef>
              <c:f>'1-Stack Bar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'1-Stack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'1-Stack Bar Chart'!$C$5:$C$14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D4F-B647-92CD-4D81CCF247E9}"/>
            </c:ext>
          </c:extLst>
        </c:ser>
        <c:ser>
          <c:idx val="2"/>
          <c:order val="2"/>
          <c:tx>
            <c:strRef>
              <c:f>'1-Stack Bar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'1-Stack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'1-Stack Bar Chart'!$D$5:$D$14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D4F-B647-92CD-4D81CCF247E9}"/>
            </c:ext>
          </c:extLst>
        </c:ser>
        <c:ser>
          <c:idx val="3"/>
          <c:order val="3"/>
          <c:tx>
            <c:strRef>
              <c:f>'1-Stack Bar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'1-Stack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'1-Stack Bar Chart'!$E$5:$E$14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D4F-B647-92CD-4D81CCF24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4246063"/>
        <c:axId val="1605597567"/>
      </c:barChart>
      <c:catAx>
        <c:axId val="160424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97567"/>
        <c:crosses val="autoZero"/>
        <c:auto val="1"/>
        <c:lblAlgn val="ctr"/>
        <c:lblOffset val="100"/>
        <c:noMultiLvlLbl val="0"/>
      </c:catAx>
      <c:valAx>
        <c:axId val="160559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24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Kickstarting with Excel.xlsx]1-Subcategory Statistics!PivotTable1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'1-Subcategory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'1-Subcategory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4-3D4A-B5B8-BD298186374D}"/>
            </c:ext>
          </c:extLst>
        </c:ser>
        <c:ser>
          <c:idx val="1"/>
          <c:order val="1"/>
          <c:tx>
            <c:strRef>
              <c:f>'1-Subcategory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'1-Subcategory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14-3D4A-B5B8-BD298186374D}"/>
            </c:ext>
          </c:extLst>
        </c:ser>
        <c:ser>
          <c:idx val="2"/>
          <c:order val="2"/>
          <c:tx>
            <c:strRef>
              <c:f>'1-Subcategory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'1-Subcategory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914-3D4A-B5B8-BD298186374D}"/>
            </c:ext>
          </c:extLst>
        </c:ser>
        <c:ser>
          <c:idx val="3"/>
          <c:order val="3"/>
          <c:tx>
            <c:strRef>
              <c:f>'1-Subcategory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'1-Subcategory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914-3D4A-B5B8-BD2981863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9272943"/>
        <c:axId val="1639424111"/>
      </c:barChart>
      <c:catAx>
        <c:axId val="163927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424111"/>
        <c:crosses val="autoZero"/>
        <c:auto val="1"/>
        <c:lblAlgn val="ctr"/>
        <c:lblOffset val="100"/>
        <c:noMultiLvlLbl val="0"/>
      </c:catAx>
      <c:valAx>
        <c:axId val="163942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27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Kickstarting with Excel.xlsx]1-Outcomes Based on Launch Date!PivotTable6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'1-Outcomes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'1-Outcomes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'1-Outcomes Based on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CE-42CD-8D7C-81BEDF05F838}"/>
            </c:ext>
          </c:extLst>
        </c:ser>
        <c:ser>
          <c:idx val="1"/>
          <c:order val="1"/>
          <c:tx>
            <c:strRef>
              <c:f>'1-Outcomes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'1-Outcomes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'1-Outcomes Based on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EB-8E46-96BB-0264390A93D6}"/>
            </c:ext>
          </c:extLst>
        </c:ser>
        <c:ser>
          <c:idx val="2"/>
          <c:order val="2"/>
          <c:tx>
            <c:strRef>
              <c:f>'1-Outcomes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'1-Outcomes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'1-Outcomes Based on Launch Date'!$D$6:$D$18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EB-8E46-96BB-0264390A9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513119"/>
        <c:axId val="1789319023"/>
      </c:lineChart>
      <c:catAx>
        <c:axId val="196351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319023"/>
        <c:crosses val="autoZero"/>
        <c:auto val="1"/>
        <c:lblAlgn val="ctr"/>
        <c:lblOffset val="100"/>
        <c:noMultiLvlLbl val="0"/>
      </c:catAx>
      <c:valAx>
        <c:axId val="17893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51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'2-Outcomes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'2-Outcomes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'2-Outcomes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5-5049-A31A-C89075765A58}"/>
            </c:ext>
          </c:extLst>
        </c:ser>
        <c:ser>
          <c:idx val="1"/>
          <c:order val="1"/>
          <c:tx>
            <c:strRef>
              <c:f>'2-Outcomes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'2-Outcomes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'2-Outcomes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75-5049-A31A-C89075765A58}"/>
            </c:ext>
          </c:extLst>
        </c:ser>
        <c:ser>
          <c:idx val="2"/>
          <c:order val="2"/>
          <c:tx>
            <c:strRef>
              <c:f>'2-Outcomes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'2-Outcomes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'2-Outcomes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5-5049-A31A-C8907576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667567"/>
        <c:axId val="233185327"/>
      </c:lineChart>
      <c:catAx>
        <c:axId val="188667567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85327"/>
        <c:crosses val="autoZero"/>
        <c:auto val="1"/>
        <c:lblAlgn val="ctr"/>
        <c:lblOffset val="100"/>
        <c:noMultiLvlLbl val="0"/>
      </c:catAx>
      <c:valAx>
        <c:axId val="23318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Kickstarting with Excel.xlsx]2-Outcomes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'2-Outcomes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'2-Outcomes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'2-Outcomes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C-684B-A2D1-32F2CE119B31}"/>
            </c:ext>
          </c:extLst>
        </c:ser>
        <c:ser>
          <c:idx val="1"/>
          <c:order val="1"/>
          <c:tx>
            <c:strRef>
              <c:f>'2-Outcomes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'2-Outcomes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'2-Outcomes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EC-684B-A2D1-32F2CE119B31}"/>
            </c:ext>
          </c:extLst>
        </c:ser>
        <c:ser>
          <c:idx val="2"/>
          <c:order val="2"/>
          <c:tx>
            <c:strRef>
              <c:f>'2-Outcomes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'2-Outcomes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'2-Outcomes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9-4953-A798-1561B7D6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4782831"/>
        <c:axId val="304130943"/>
      </c:lineChart>
      <c:catAx>
        <c:axId val="30478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130943"/>
        <c:crosses val="autoZero"/>
        <c:auto val="1"/>
        <c:lblAlgn val="ctr"/>
        <c:lblOffset val="100"/>
        <c:noMultiLvlLbl val="0"/>
      </c:catAx>
      <c:valAx>
        <c:axId val="30413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78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Kickstarting with Excel.xlsx]2-Donation for Successful C.!PivotTable1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Donation</a:t>
            </a:r>
            <a:r>
              <a:rPr lang="en-US" baseline="0"/>
              <a:t> for Successful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'2-Donation for Successful C.'!$B$3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'2-Donation for Successful C.'!$A$4:$A$16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'2-Donation for Successful C.'!$B$4:$B$16</c:f>
              <c:numCache>
                <c:formatCode>General</c:formatCode>
                <c:ptCount val="12"/>
                <c:pt idx="0">
                  <c:v>3085.9599999999996</c:v>
                </c:pt>
                <c:pt idx="1">
                  <c:v>4893.1299999999983</c:v>
                </c:pt>
                <c:pt idx="2">
                  <c:v>3148.3200000000011</c:v>
                </c:pt>
                <c:pt idx="3">
                  <c:v>5410.27</c:v>
                </c:pt>
                <c:pt idx="4">
                  <c:v>6598.3399999999992</c:v>
                </c:pt>
                <c:pt idx="5">
                  <c:v>5922.0099999999984</c:v>
                </c:pt>
                <c:pt idx="6">
                  <c:v>6744.83</c:v>
                </c:pt>
                <c:pt idx="7">
                  <c:v>5410.5599999999986</c:v>
                </c:pt>
                <c:pt idx="8">
                  <c:v>4472.5800000000008</c:v>
                </c:pt>
                <c:pt idx="9">
                  <c:v>3645.1599999999994</c:v>
                </c:pt>
                <c:pt idx="10">
                  <c:v>4626.6799999999994</c:v>
                </c:pt>
                <c:pt idx="11">
                  <c:v>2075.0500000000002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26-4B8E-87AD-A26027840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836800"/>
        <c:axId val="1735081344"/>
      </c:lineChart>
      <c:catAx>
        <c:axId val="21483680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81344"/>
        <c:crosses val="autoZero"/>
        <c:auto val="1"/>
        <c:lblAlgn val="ctr"/>
        <c:lblOffset val="100"/>
        <c:noMultiLvlLbl val="0"/>
      </c:catAx>
      <c:valAx>
        <c:axId val="173508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Sum of Avg. Donations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3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Kickstarting with Excel.xlsx]2-Donations for Failed C.!PivotTable2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Donations for Failed</a:t>
            </a:r>
            <a:r>
              <a:rPr lang="en-US" baseline="0"/>
              <a:t>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'2-Donations for Failed C.'!$B$3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'2-Donations for Failed C.'!$A$4:$A$16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'2-Donations for Failed C.'!$B$4:$B$16</c:f>
              <c:numCache>
                <c:formatCode>General</c:formatCode>
                <c:ptCount val="12"/>
                <c:pt idx="0">
                  <c:v>1020.4199999999998</c:v>
                </c:pt>
                <c:pt idx="1">
                  <c:v>1027.25</c:v>
                </c:pt>
                <c:pt idx="2">
                  <c:v>561.79999999999995</c:v>
                </c:pt>
                <c:pt idx="3">
                  <c:v>844.38999999999987</c:v>
                </c:pt>
                <c:pt idx="4">
                  <c:v>2747.1699999999996</c:v>
                </c:pt>
                <c:pt idx="5">
                  <c:v>2065.9699999999998</c:v>
                </c:pt>
                <c:pt idx="6">
                  <c:v>1670.4</c:v>
                </c:pt>
                <c:pt idx="7">
                  <c:v>1070.21</c:v>
                </c:pt>
                <c:pt idx="8">
                  <c:v>1317.4499999999998</c:v>
                </c:pt>
                <c:pt idx="9">
                  <c:v>1282.8300000000002</c:v>
                </c:pt>
                <c:pt idx="10">
                  <c:v>1815.59</c:v>
                </c:pt>
                <c:pt idx="11">
                  <c:v>1465.88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A-4E86-9133-AD5AD20C4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82960"/>
        <c:axId val="245264000"/>
      </c:lineChart>
      <c:catAx>
        <c:axId val="9338296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64000"/>
        <c:crosses val="autoZero"/>
        <c:auto val="1"/>
        <c:lblAlgn val="ctr"/>
        <c:lblOffset val="100"/>
        <c:noMultiLvlLbl val="0"/>
      </c:catAx>
      <c:valAx>
        <c:axId val="24526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Avg. Donations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8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Kickstarting with Excel.xlsx]2-Donations for Failed C.!PivotTable2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Donations for Failed</a:t>
            </a:r>
            <a:r>
              <a:rPr lang="en-US" baseline="0"/>
              <a:t>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'2-Donations for Failed C.'!$B$3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'2-Donations for Failed C.'!$A$4:$A$16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'2-Donations for Failed C.'!$B$4:$B$16</c:f>
              <c:numCache>
                <c:formatCode>General</c:formatCode>
                <c:ptCount val="12"/>
                <c:pt idx="0">
                  <c:v>1020.4199999999998</c:v>
                </c:pt>
                <c:pt idx="1">
                  <c:v>1027.25</c:v>
                </c:pt>
                <c:pt idx="2">
                  <c:v>561.79999999999995</c:v>
                </c:pt>
                <c:pt idx="3">
                  <c:v>844.38999999999987</c:v>
                </c:pt>
                <c:pt idx="4">
                  <c:v>2747.1699999999996</c:v>
                </c:pt>
                <c:pt idx="5">
                  <c:v>2065.9699999999998</c:v>
                </c:pt>
                <c:pt idx="6">
                  <c:v>1670.4</c:v>
                </c:pt>
                <c:pt idx="7">
                  <c:v>1070.21</c:v>
                </c:pt>
                <c:pt idx="8">
                  <c:v>1317.4499999999998</c:v>
                </c:pt>
                <c:pt idx="9">
                  <c:v>1282.8300000000002</c:v>
                </c:pt>
                <c:pt idx="10">
                  <c:v>1815.59</c:v>
                </c:pt>
                <c:pt idx="11">
                  <c:v>1465.88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F-4496-A87B-58F8EA53F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82960"/>
        <c:axId val="245264000"/>
      </c:lineChart>
      <c:catAx>
        <c:axId val="9338296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64000"/>
        <c:crosses val="autoZero"/>
        <c:auto val="1"/>
        <c:lblAlgn val="ctr"/>
        <c:lblOffset val="100"/>
        <c:noMultiLvlLbl val="0"/>
      </c:catAx>
      <c:valAx>
        <c:axId val="24526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Avg. Donations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8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Pledges &amp; Goals for Plays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Pledges &amp; Goals for Plays in Great Britain</a:t>
          </a:r>
        </a:p>
      </cx:txPr>
    </cx:title>
    <cx:plotArea>
      <cx:plotAreaRegion>
        <cx:series layoutId="boxWhisker" uniqueId="{D7B7C689-FB77-405A-AE95-0EF4E79BE57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3BA752-27DF-4EAD-8E95-FC7B7C091D4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078727-05B4-4034-8E5C-BD1B0BDF2438}">
  <sheetPr/>
  <sheetViews>
    <sheetView zoomScale="1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184150</xdr:rowOff>
    </xdr:from>
    <xdr:to>
      <xdr:col>12</xdr:col>
      <xdr:colOff>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5EBC5-9846-E244-910E-53802AEC7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184150</xdr:rowOff>
    </xdr:from>
    <xdr:to>
      <xdr:col>18</xdr:col>
      <xdr:colOff>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CC30C-677C-4647-99E6-946DF8E88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</xdr:row>
      <xdr:rowOff>19050</xdr:rowOff>
    </xdr:from>
    <xdr:to>
      <xdr:col>16</xdr:col>
      <xdr:colOff>9525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35803-34BB-4AEF-A440-E84C799BF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196855-67AF-4690-86A7-FB6E0AD8AEF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D4B23C5-1C09-4B43-AA32-000D1582AF4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14</xdr:row>
      <xdr:rowOff>0</xdr:rowOff>
    </xdr:from>
    <xdr:to>
      <xdr:col>13</xdr:col>
      <xdr:colOff>0</xdr:colOff>
      <xdr:row>49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772CBD-7CB6-994C-8732-85A253EC0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187325</xdr:rowOff>
    </xdr:from>
    <xdr:to>
      <xdr:col>19</xdr:col>
      <xdr:colOff>752475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B880EC-EC76-C442-99E2-F3613EF62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533399</xdr:colOff>
      <xdr:row>1</xdr:row>
      <xdr:rowOff>1</xdr:rowOff>
    </xdr:from>
    <xdr:to>
      <xdr:col>17</xdr:col>
      <xdr:colOff>523874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D100E-02E8-4125-9656-2E48F84A4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26</xdr:row>
      <xdr:rowOff>1</xdr:rowOff>
    </xdr:from>
    <xdr:to>
      <xdr:col>18</xdr:col>
      <xdr:colOff>0</xdr:colOff>
      <xdr:row>49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F68F05-32A2-4B17-9024-0A1BB7D97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14286</xdr:colOff>
      <xdr:row>1</xdr:row>
      <xdr:rowOff>9524</xdr:rowOff>
    </xdr:from>
    <xdr:to>
      <xdr:col>16</xdr:col>
      <xdr:colOff>609599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8D0BB-5CCE-42C8-A8E9-101FAFDED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Guevara Martinez" refreshedDate="43845.732189467592" createdVersion="6" refreshedVersion="6" minRefreshableVersion="3" recordCount="4114" xr:uid="{9CC2D12D-4362-40CC-8174-BC8FF83F6B85}">
  <cacheSource type="worksheet">
    <worksheetSource ref="A1:R4115" sheet="1-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Guevara Martinez" refreshedDate="43845.732190856485" createdVersion="6" refreshedVersion="6" minRefreshableVersion="3" recordCount="4114" xr:uid="{4C4D2286-767D-EC40-B4BF-A17EA00819ED}">
  <cacheSource type="worksheet">
    <worksheetSource ref="A1:T4115" sheet="1-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Guevara Martinez" refreshedDate="43845.796150000002" createdVersion="6" refreshedVersion="6" minRefreshableVersion="3" recordCount="694" xr:uid="{771880B1-6ECE-48FF-99D2-5A175A9FE6F5}">
  <cacheSource type="worksheet">
    <worksheetSource ref="A1:U695" sheet="2-Successful Kickstarters"/>
  </cacheSource>
  <cacheFields count="23">
    <cacheField name="id" numFmtId="0">
      <sharedItems containsSemiMixedTypes="0" containsString="0" containsNumber="1" containsInteger="1" minValue="520" maxValue="3840"/>
    </cacheField>
    <cacheField name="name" numFmtId="0">
      <sharedItems/>
    </cacheField>
    <cacheField name="blurb" numFmtId="0">
      <sharedItems/>
    </cacheField>
    <cacheField name="goal" numFmtId="44">
      <sharedItems containsSemiMixedTypes="0" containsString="0" containsNumber="1" containsInteger="1" minValue="1" maxValue="100000"/>
    </cacheField>
    <cacheField name="pledged" numFmtId="164">
      <sharedItems containsSemiMixedTypes="0" containsString="0" containsNumber="1" minValue="13" maxValue="100824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95928000" maxValue="1489352400"/>
    </cacheField>
    <cacheField name="launched_at" numFmtId="0">
      <sharedItems containsSemiMixedTypes="0" containsString="0" containsNumber="1" containsInteger="1" minValue="1288160403" maxValue="1486996729"/>
    </cacheField>
    <cacheField name="staff_pick" numFmtId="0">
      <sharedItems/>
    </cacheField>
    <cacheField name="backers_count" numFmtId="0">
      <sharedItems containsSemiMixedTypes="0" containsString="0" containsNumber="1" containsInteger="1" minValue="3" maxValue="930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100" maxValue="6500"/>
    </cacheField>
    <cacheField name="Average Donation" numFmtId="0">
      <sharedItems containsSemiMixedTypes="0" containsString="0" containsNumber="1" minValue="3.25" maxValue="1008.24" count="656"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65.16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50"/>
        <n v="42.21"/>
        <n v="47"/>
        <n v="66.67"/>
        <n v="18.77"/>
        <n v="66.11"/>
        <n v="36.86"/>
        <n v="39.81"/>
        <n v="31.5"/>
        <n v="102.5"/>
        <n v="126.46"/>
        <n v="47.88"/>
        <n v="73.209999999999994"/>
        <n v="89.67"/>
        <n v="151.46"/>
        <n v="25"/>
        <n v="36.5"/>
        <n v="44"/>
        <n v="87.36"/>
        <n v="36.47"/>
        <n v="44.86"/>
        <n v="42.9"/>
        <n v="51.23"/>
        <n v="33.94"/>
        <n v="90.74"/>
        <n v="24.44"/>
        <n v="44.25"/>
        <n v="67.739999999999995"/>
        <n v="65.38"/>
        <n v="121.9"/>
        <n v="47.46"/>
        <n v="92.84"/>
        <n v="68.25"/>
        <n v="37.21"/>
        <n v="25.25"/>
        <n v="43.21"/>
        <n v="25.13"/>
        <n v="23.64"/>
        <n v="103.95"/>
        <n v="50.38"/>
        <n v="13.6"/>
        <n v="28.57"/>
        <n v="8.86"/>
        <n v="50.67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0.479999999999997"/>
        <n v="44.54"/>
        <n v="125.81"/>
        <n v="19.7"/>
        <n v="50.75"/>
        <n v="60.9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58.62"/>
        <n v="70.88"/>
        <n v="8.57"/>
        <n v="113.57"/>
        <n v="60.69"/>
        <n v="110.22"/>
        <n v="136.46"/>
        <n v="110.35"/>
        <n v="41.42"/>
        <n v="52"/>
        <n v="33.99"/>
        <n v="103.35"/>
        <n v="34.79"/>
        <n v="41.77"/>
        <n v="64.27"/>
        <n v="31.21"/>
        <n v="62.92"/>
        <n v="98.54"/>
        <n v="82.61"/>
        <n v="38.5"/>
        <n v="80.16"/>
        <n v="28.41"/>
        <n v="80.73"/>
        <n v="200.69"/>
        <n v="37.590000000000003"/>
        <n v="58.1"/>
        <n v="60.3"/>
        <n v="63.36"/>
        <n v="50.9"/>
        <n v="100.5"/>
        <n v="31.62"/>
        <n v="65.099999999999994"/>
        <n v="79.31"/>
        <n v="139.19"/>
        <n v="131.91"/>
        <n v="91.3"/>
        <n v="39.67"/>
        <n v="57.55"/>
        <n v="33.03"/>
        <n v="77.34"/>
        <n v="31.93"/>
        <n v="36.33"/>
        <n v="46.77"/>
        <n v="40.07"/>
        <n v="100.22"/>
        <n v="41.67"/>
        <n v="46.71"/>
        <n v="71.489999999999995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6.61"/>
        <n v="37.14"/>
        <n v="45.88"/>
        <n v="141.71"/>
        <n v="52.49"/>
        <n v="59.52"/>
        <n v="193.62"/>
        <n v="106.8"/>
        <n v="77.22"/>
        <n v="57.5"/>
        <n v="50.46"/>
        <n v="97.38"/>
        <n v="34.92"/>
        <n v="182.91"/>
        <n v="131.13999999999999"/>
        <n v="59.7"/>
        <n v="88.74"/>
        <n v="58.69"/>
        <n v="69.569999999999993"/>
        <n v="115.87"/>
        <n v="23.87"/>
        <n v="81.13"/>
        <n v="57.63"/>
        <n v="46.43"/>
        <n v="60.48"/>
        <n v="65.58"/>
        <n v="119.19"/>
        <n v="83.05"/>
        <n v="57.52"/>
        <n v="177.09"/>
        <n v="70.77"/>
        <n v="29.17"/>
        <n v="72.760000000000005"/>
        <n v="51.85"/>
        <n v="98.2"/>
        <n v="251.74"/>
        <n v="74.819999999999993"/>
        <n v="67.650000000000006"/>
        <n v="93.81"/>
        <n v="41.24"/>
        <n v="52.55"/>
        <n v="70.290000000000006"/>
        <n v="48.33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84.29"/>
        <n v="29.58"/>
        <n v="26.67"/>
        <n v="45.98"/>
        <n v="125.09"/>
        <n v="141.29"/>
        <n v="55.33"/>
        <n v="46.42"/>
        <n v="57.2"/>
        <n v="173.7"/>
        <n v="59.6"/>
        <n v="89.59"/>
        <n v="204.05"/>
        <n v="48.7"/>
        <n v="53.34"/>
        <n v="75.09"/>
        <n v="18"/>
        <n v="209.84"/>
        <n v="61.02"/>
        <n v="80.03"/>
        <n v="29.07"/>
        <n v="49.44"/>
        <n v="93.98"/>
        <n v="61.94"/>
        <n v="78.5"/>
        <n v="33.75"/>
        <n v="66.45"/>
        <n v="35.799999999999997"/>
        <n v="145.65"/>
        <n v="152.5"/>
        <n v="30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27.78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71.67"/>
        <n v="93.61"/>
        <n v="76.8"/>
        <n v="55.6"/>
        <n v="147.33000000000001"/>
        <n v="56.33"/>
        <n v="96.19"/>
        <n v="63.57"/>
        <n v="184.78"/>
        <n v="126.72"/>
        <n v="83.43"/>
        <n v="54.5"/>
        <n v="302.31"/>
        <n v="44.14"/>
        <n v="866.67"/>
        <n v="61.39"/>
        <n v="29.67"/>
        <n v="45.48"/>
        <n v="96.2"/>
        <n v="67.92"/>
        <n v="30.78"/>
        <n v="38.33"/>
        <n v="66.83"/>
        <n v="71.73"/>
        <n v="176.47"/>
        <n v="421.11"/>
        <n v="104.99"/>
        <n v="28.19"/>
        <n v="54.55"/>
        <n v="111.89"/>
        <n v="85.21"/>
        <n v="76.650000000000006"/>
        <n v="65.17"/>
        <n v="93.76"/>
        <n v="133.33000000000001"/>
        <n v="51.22"/>
        <n v="100.17"/>
        <n v="34.6"/>
        <n v="184.68"/>
        <n v="36.07"/>
        <n v="29"/>
        <n v="24.21"/>
        <n v="55.89"/>
        <n v="11.67"/>
        <n v="68.349999999999994"/>
        <n v="27.07"/>
        <n v="118.13"/>
        <n v="44.76"/>
        <n v="99.79"/>
        <n v="117.65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37.78"/>
        <n v="72.05"/>
        <n v="63.7"/>
        <n v="103.21"/>
        <n v="71.150000000000006"/>
        <n v="35"/>
        <n v="81.78"/>
        <n v="297.02999999999997"/>
        <n v="46.61"/>
        <n v="51.72"/>
        <n v="40.29"/>
        <n v="16.25"/>
        <n v="30.15"/>
        <n v="95.24"/>
        <n v="52.21"/>
        <n v="134.15"/>
        <n v="62.83"/>
        <n v="58.95"/>
        <n v="143.11000000000001"/>
        <n v="84.17"/>
        <n v="186.07"/>
        <n v="89.79"/>
        <n v="64.16"/>
        <n v="59.65"/>
        <n v="31.25"/>
        <n v="41.22"/>
        <n v="43.35"/>
        <n v="64.52"/>
        <n v="43.28"/>
        <n v="77"/>
        <n v="19.489999999999998"/>
        <n v="41.13"/>
        <n v="41.41"/>
        <n v="27.5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64.47"/>
        <n v="716.35"/>
        <n v="50.4"/>
        <n v="35.770000000000003"/>
        <n v="148.47999999999999"/>
        <n v="51.79"/>
        <n v="20"/>
        <n v="53.23"/>
        <n v="39.6"/>
        <n v="34.25"/>
        <n v="164.62"/>
        <n v="125.05"/>
        <n v="51.88"/>
        <n v="64.91"/>
        <n v="83.14"/>
        <n v="38.71"/>
        <n v="125.38"/>
        <n v="78.260000000000005"/>
        <n v="47.22"/>
        <n v="79.099999999999994"/>
        <n v="114.29"/>
        <n v="30.77"/>
        <n v="74.209999999999994"/>
        <n v="47.85"/>
        <n v="34.409999999999997"/>
        <n v="40.24"/>
        <n v="60.29"/>
        <n v="25.31"/>
        <n v="35.950000000000003"/>
        <n v="136"/>
        <n v="70.760000000000005"/>
        <n v="125"/>
        <n v="66.510000000000005"/>
        <n v="105"/>
        <n v="145"/>
        <n v="12"/>
        <n v="96.67"/>
        <n v="60.33"/>
        <n v="79.89"/>
        <n v="58.82"/>
        <n v="75.34"/>
        <n v="55"/>
        <n v="66.959999999999994"/>
        <n v="227.27"/>
        <n v="307.69"/>
        <n v="50.02"/>
        <n v="72.39"/>
        <n v="95.95"/>
        <n v="45.62"/>
        <n v="41.03"/>
        <n v="56.83"/>
        <n v="137.24"/>
        <n v="75.709999999999994"/>
        <n v="99"/>
        <n v="81.569999999999993"/>
        <n v="45.11"/>
        <n v="36.67"/>
        <n v="49.23"/>
        <n v="42.3"/>
        <n v="78.88"/>
        <n v="38.28"/>
        <n v="44.85"/>
        <n v="13.53"/>
        <n v="43.5"/>
        <n v="30.95"/>
        <n v="55.23"/>
        <n v="46.13"/>
        <n v="39.380000000000003"/>
        <n v="66.150000000000006"/>
        <n v="54.14"/>
        <n v="104.17"/>
        <n v="31.38"/>
        <n v="59.21"/>
        <n v="119.18"/>
        <n v="24.29"/>
        <n v="40.94"/>
        <n v="61.1"/>
        <n v="38.65"/>
        <n v="56.2"/>
        <n v="107"/>
        <n v="171.43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58.42"/>
        <n v="122.54"/>
        <n v="87.96"/>
        <n v="73.239999999999995"/>
        <n v="55.56"/>
        <n v="39.54"/>
        <n v="136.78"/>
        <n v="99.34"/>
        <n v="28.89"/>
        <n v="40.549999999999997"/>
        <n v="35.71"/>
        <n v="37.96"/>
        <n v="33.33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40.78"/>
        <n v="59.41"/>
        <n v="3.25"/>
        <n v="81.67"/>
        <n v="44.91"/>
        <n v="49.06"/>
        <n v="30.67"/>
        <n v="61.06"/>
        <n v="29.63"/>
        <n v="143.1"/>
        <n v="52.35"/>
        <n v="126.67"/>
        <n v="62.5"/>
        <n v="35.49"/>
        <n v="37.08"/>
        <n v="69.33"/>
        <n v="17.25"/>
        <n v="66.47"/>
        <n v="56.07"/>
        <n v="47.03"/>
        <n v="47.67"/>
        <n v="88.24"/>
        <n v="80.72"/>
        <n v="39.49"/>
        <n v="84.85"/>
        <n v="68.97"/>
        <n v="550.04"/>
        <n v="97.5"/>
        <n v="29.41"/>
        <n v="57.78"/>
        <n v="44.24"/>
        <n v="60.91"/>
        <n v="68.84"/>
        <n v="73.58"/>
        <n v="115.02"/>
        <n v="110.75"/>
        <n v="75.5"/>
        <n v="235.46"/>
        <n v="11.36"/>
        <n v="92.5"/>
        <n v="202.85"/>
        <n v="26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23.33"/>
        <n v="64.38"/>
        <n v="62.05"/>
        <n v="66.13"/>
        <n v="73.400000000000006"/>
        <n v="99.5"/>
        <n v="62.17"/>
        <n v="62.33"/>
        <n v="58.79"/>
        <n v="45.35"/>
        <n v="41.94"/>
        <n v="59.17"/>
        <n v="200.49"/>
        <n v="83.97"/>
        <n v="57.26"/>
        <n v="58.06"/>
        <n v="186.8"/>
        <n v="74.12"/>
        <n v="30.71"/>
        <n v="62.67"/>
        <n v="121.36"/>
        <n v="39.74"/>
        <n v="72"/>
        <n v="40.630000000000003"/>
        <n v="63"/>
        <n v="38.590000000000003"/>
        <n v="155.94999999999999"/>
        <n v="43.2"/>
        <n v="15.15"/>
        <n v="83.57"/>
        <n v="140"/>
        <n v="80.87"/>
        <n v="53.85"/>
        <n v="30.93"/>
        <n v="67.959999999999994"/>
        <n v="27.14"/>
        <n v="110.87"/>
        <n v="106.84"/>
        <n v="105.52"/>
        <n v="132.96"/>
        <n v="51.92"/>
        <n v="310"/>
        <n v="26.02"/>
        <n v="86.23"/>
        <n v="114.55"/>
        <n v="47.66"/>
        <n v="72.89"/>
        <n v="49.55"/>
        <n v="25.4"/>
        <n v="62.59"/>
        <n v="53.29"/>
        <n v="70.23"/>
        <n v="43.42"/>
        <n v="199.18"/>
        <n v="78.52"/>
        <n v="61.82"/>
        <n v="48.34"/>
        <n v="107.25"/>
        <n v="57"/>
        <n v="40.92"/>
        <n v="21.5"/>
        <n v="79.540000000000006"/>
        <n v="72.38"/>
        <n v="64.63"/>
        <n v="38.57"/>
        <n v="107.57"/>
        <n v="70.459999999999994"/>
        <n v="178.57"/>
        <n v="62.63"/>
        <n v="75"/>
        <n v="58.9"/>
        <n v="139.56"/>
        <n v="70"/>
        <n v="57.39"/>
        <n v="40"/>
        <n v="64.290000000000006"/>
        <n v="120.12"/>
        <n v="1008.24"/>
        <n v="63.28"/>
        <n v="21.67"/>
      </sharedItems>
    </cacheField>
    <cacheField name="Category" numFmtId="49">
      <sharedItems/>
    </cacheField>
    <cacheField name="Subcategory" numFmtId="0">
      <sharedItems count="1">
        <s v="plays"/>
      </sharedItems>
    </cacheField>
    <cacheField name="Date Created Conversion" numFmtId="14">
      <sharedItems containsSemiMixedTypes="0" containsNonDate="0" containsDate="1" containsString="0" minDate="2010-10-27T06:20:03" maxDate="2017-02-13T14:38:49" count="694"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</sharedItems>
      <fieldGroup par="22" base="18">
        <rangePr groupBy="months" startDate="2010-10-27T06:20:03" endDate="2017-02-13T14:38:49"/>
        <groupItems count="14">
          <s v="&lt;10/27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3/2017"/>
        </groupItems>
      </fieldGroup>
    </cacheField>
    <cacheField name="Date Ended Conversion" numFmtId="14">
      <sharedItems containsSemiMixedTypes="0" containsNonDate="0" containsDate="1" containsString="0" minDate="2011-01-25T04:00:00" maxDate="2017-03-12T21:00:00"/>
    </cacheField>
    <cacheField name="Average Donation2" numFmtId="0">
      <sharedItems containsSemiMixedTypes="0" containsString="0" containsNumber="1" minValue="3.25" maxValue="1008.24"/>
    </cacheField>
    <cacheField name="Quarters" numFmtId="0" databaseField="0">
      <fieldGroup base="18">
        <rangePr groupBy="quarters" startDate="2010-10-27T06:20:03" endDate="2017-02-13T14:38:49"/>
        <groupItems count="6">
          <s v="&lt;10/27/2010"/>
          <s v="Qtr1"/>
          <s v="Qtr2"/>
          <s v="Qtr3"/>
          <s v="Qtr4"/>
          <s v="&gt;2/13/2017"/>
        </groupItems>
      </fieldGroup>
    </cacheField>
    <cacheField name="Years" numFmtId="0" databaseField="0">
      <fieldGroup base="18">
        <rangePr groupBy="years" startDate="2010-10-27T06:20:03" endDate="2017-02-13T14:38:49"/>
        <groupItems count="10">
          <s v="&lt;10/27/2010"/>
          <s v="2010"/>
          <s v="2011"/>
          <s v="2012"/>
          <s v="2013"/>
          <s v="2014"/>
          <s v="2015"/>
          <s v="2016"/>
          <s v="2017"/>
          <s v="&gt;2/1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Guevara Martinez" refreshedDate="43845.801334837961" createdVersion="6" refreshedVersion="6" minRefreshableVersion="3" recordCount="353" xr:uid="{E04E0F89-3D79-4AB0-B8B7-DB0D9D0C7C6C}">
  <cacheSource type="worksheet">
    <worksheetSource ref="A1:U354" sheet="2-Failed Kickstarters"/>
  </cacheSource>
  <cacheFields count="23">
    <cacheField name="id" numFmtId="0">
      <sharedItems containsSemiMixedTypes="0" containsString="0" containsNumber="1" containsInteger="1" minValue="2841" maxValue="4113"/>
    </cacheField>
    <cacheField name="name" numFmtId="0">
      <sharedItems/>
    </cacheField>
    <cacheField name="blurb" numFmtId="0">
      <sharedItems/>
    </cacheField>
    <cacheField name="goal" numFmtId="44">
      <sharedItems containsSemiMixedTypes="0" containsString="0" containsNumber="1" containsInteger="1" minValue="100" maxValue="200000"/>
    </cacheField>
    <cacheField name="pledged" numFmtId="164">
      <sharedItems containsSemiMixedTypes="0" containsString="0" containsNumber="1" minValue="0" maxValue="12521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399584210" maxValue="1488783507"/>
    </cacheField>
    <cacheField name="launched_at" numFmtId="0">
      <sharedItems containsSemiMixedTypes="0" containsString="0" containsNumber="1" containsInteger="1" minValue="1397217052" maxValue="1486681708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19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86"/>
    </cacheField>
    <cacheField name="Average Donation" numFmtId="0">
      <sharedItems containsSemiMixedTypes="0" containsString="0" containsNumber="1" minValue="0" maxValue="1250"/>
    </cacheField>
    <cacheField name="Category" numFmtId="49">
      <sharedItems/>
    </cacheField>
    <cacheField name="Subcategory" numFmtId="0">
      <sharedItems count="1">
        <s v="plays"/>
      </sharedItems>
    </cacheField>
    <cacheField name="Date Created Conversion" numFmtId="14">
      <sharedItems containsSemiMixedTypes="0" containsNonDate="0" containsDate="1" containsString="0" minDate="2014-04-11T11:50:52" maxDate="2017-02-09T23:08:28" count="353"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14-04-11T11:50:52" endDate="2017-02-09T23:08:28"/>
        <groupItems count="14">
          <s v="&lt;4/1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9/2017"/>
        </groupItems>
      </fieldGroup>
    </cacheField>
    <cacheField name="Date Ended Conversion" numFmtId="14">
      <sharedItems containsSemiMixedTypes="0" containsNonDate="0" containsDate="1" containsString="0" minDate="2014-05-08T21:23:30" maxDate="2017-03-06T06:58:27"/>
    </cacheField>
    <cacheField name="Average Donation2" numFmtId="0">
      <sharedItems containsSemiMixedTypes="0" containsString="0" containsNumber="1" minValue="0" maxValue="1250"/>
    </cacheField>
    <cacheField name="Quarters" numFmtId="0" databaseField="0">
      <fieldGroup base="18">
        <rangePr groupBy="quarters" startDate="2014-04-11T11:50:52" endDate="2017-02-09T23:08:28"/>
        <groupItems count="6">
          <s v="&lt;4/11/2014"/>
          <s v="Qtr1"/>
          <s v="Qtr2"/>
          <s v="Qtr3"/>
          <s v="Qtr4"/>
          <s v="&gt;2/9/2017"/>
        </groupItems>
      </fieldGroup>
    </cacheField>
    <cacheField name="Years" numFmtId="0" databaseField="0">
      <fieldGroup base="18">
        <rangePr groupBy="years" startDate="2014-04-11T11:50:52" endDate="2017-02-09T23:08:28"/>
        <groupItems count="6">
          <s v="&lt;4/11/2014"/>
          <s v="2014"/>
          <s v="2015"/>
          <s v="2016"/>
          <s v="2017"/>
          <s v="&gt;2/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3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3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4"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x v="0"/>
    <s v="theater"/>
    <x v="0"/>
    <x v="0"/>
    <d v="2015-12-10T16:51:01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x v="1"/>
    <s v="theater"/>
    <x v="0"/>
    <x v="1"/>
    <d v="2016-11-01T04:59:00"/>
    <n v="93.43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x v="2"/>
    <s v="theater"/>
    <x v="0"/>
    <x v="2"/>
    <d v="2016-03-20T23:58:4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x v="3"/>
    <s v="theater"/>
    <x v="0"/>
    <x v="3"/>
    <d v="2015-09-21T03:11:1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x v="4"/>
    <s v="theater"/>
    <x v="0"/>
    <x v="4"/>
    <d v="2016-06-01T17:12:4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x v="5"/>
    <s v="theater"/>
    <x v="0"/>
    <x v="5"/>
    <d v="2014-09-13T09:37:21"/>
    <n v="1000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x v="6"/>
    <s v="theater"/>
    <x v="0"/>
    <x v="6"/>
    <d v="2015-08-07T17:00:00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x v="7"/>
    <s v="theater"/>
    <x v="0"/>
    <x v="7"/>
    <d v="2017-02-17T16:05:00"/>
    <n v="63.83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x v="8"/>
    <s v="theater"/>
    <x v="0"/>
    <x v="8"/>
    <d v="2015-06-21T21:20:00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x v="9"/>
    <s v="theater"/>
    <x v="0"/>
    <x v="9"/>
    <d v="2017-01-11T05:00:00"/>
    <n v="86.94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x v="10"/>
    <s v="theater"/>
    <x v="0"/>
    <x v="10"/>
    <d v="2015-06-24T02:00:00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x v="11"/>
    <s v="theater"/>
    <x v="0"/>
    <x v="11"/>
    <d v="2016-12-17T06:59:00"/>
    <n v="129.03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x v="12"/>
    <s v="theater"/>
    <x v="0"/>
    <x v="12"/>
    <d v="2016-05-13T00:10:08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x v="13"/>
    <s v="theater"/>
    <x v="0"/>
    <x v="13"/>
    <d v="2016-05-16T10:26:05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x v="14"/>
    <s v="theater"/>
    <x v="0"/>
    <x v="14"/>
    <d v="2015-11-01T23:00:00"/>
    <n v="327.08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x v="15"/>
    <s v="theater"/>
    <x v="0"/>
    <x v="15"/>
    <d v="2017-01-06T13:05:05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x v="16"/>
    <s v="theater"/>
    <x v="0"/>
    <x v="16"/>
    <d v="2015-08-03T18:00:00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x v="17"/>
    <s v="theater"/>
    <x v="0"/>
    <x v="17"/>
    <d v="2015-11-04T19:26:3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x v="18"/>
    <s v="theater"/>
    <x v="0"/>
    <x v="18"/>
    <d v="2016-05-13T19:04:23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x v="19"/>
    <s v="theater"/>
    <x v="0"/>
    <x v="19"/>
    <d v="2016-07-05T01:11:47"/>
    <n v="25.16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x v="20"/>
    <s v="theater"/>
    <x v="0"/>
    <x v="20"/>
    <d v="2016-12-31T16:59:00"/>
    <n v="65.16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x v="21"/>
    <s v="theater"/>
    <x v="0"/>
    <x v="21"/>
    <d v="2015-06-20T13:59:35"/>
    <n v="32.270000000000003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x v="22"/>
    <s v="theater"/>
    <x v="0"/>
    <x v="22"/>
    <d v="2015-02-17T14:00:00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x v="23"/>
    <s v="theater"/>
    <x v="0"/>
    <x v="23"/>
    <d v="2015-06-12T14:54:1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x v="24"/>
    <s v="theater"/>
    <x v="0"/>
    <x v="24"/>
    <d v="2016-08-10T04:00:00"/>
    <n v="65.87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x v="25"/>
    <s v="theater"/>
    <x v="0"/>
    <x v="25"/>
    <d v="2017-01-04T03:14:05"/>
    <n v="36.08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x v="26"/>
    <s v="theater"/>
    <x v="0"/>
    <x v="26"/>
    <d v="2015-04-23T06:59:00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x v="27"/>
    <s v="theater"/>
    <x v="0"/>
    <x v="27"/>
    <d v="2015-04-07T07:00:00"/>
    <n v="104.07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x v="28"/>
    <s v="theater"/>
    <x v="0"/>
    <x v="28"/>
    <d v="2015-10-06T22:59:00"/>
    <n v="35.96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x v="29"/>
    <s v="theater"/>
    <x v="0"/>
    <x v="29"/>
    <d v="2015-11-14T17:49:31"/>
    <n v="127.79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x v="30"/>
    <s v="theater"/>
    <x v="0"/>
    <x v="30"/>
    <d v="2015-10-19T11:00:00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x v="31"/>
    <s v="theater"/>
    <x v="0"/>
    <x v="31"/>
    <d v="2015-07-29T17:00:00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x v="32"/>
    <s v="theater"/>
    <x v="0"/>
    <x v="32"/>
    <d v="2016-03-14T00:12:53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x v="33"/>
    <s v="theater"/>
    <x v="0"/>
    <x v="33"/>
    <d v="2016-05-01T17:55:58"/>
    <n v="92.04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x v="34"/>
    <s v="theater"/>
    <x v="0"/>
    <x v="34"/>
    <d v="2016-04-28T16:20:32"/>
    <n v="63.4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x v="35"/>
    <s v="theater"/>
    <x v="0"/>
    <x v="35"/>
    <d v="2015-07-14T19:32:39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x v="36"/>
    <s v="theater"/>
    <x v="0"/>
    <x v="36"/>
    <d v="2016-06-01T18:57:00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x v="37"/>
    <s v="theater"/>
    <x v="0"/>
    <x v="37"/>
    <d v="2015-07-21T03:00:00"/>
    <n v="70.86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x v="38"/>
    <s v="theater"/>
    <x v="0"/>
    <x v="38"/>
    <d v="2016-12-01T02:23:31"/>
    <n v="50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x v="39"/>
    <s v="theater"/>
    <x v="0"/>
    <x v="39"/>
    <d v="2016-07-31T11:00:00"/>
    <n v="42.21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x v="40"/>
    <s v="theater"/>
    <x v="0"/>
    <x v="40"/>
    <d v="2015-02-12T07:00:00"/>
    <n v="47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x v="41"/>
    <s v="theater"/>
    <x v="0"/>
    <x v="41"/>
    <d v="2015-02-17T04:59:0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x v="42"/>
    <s v="theater"/>
    <x v="0"/>
    <x v="42"/>
    <d v="2015-04-23T12:50:4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x v="43"/>
    <s v="theater"/>
    <x v="0"/>
    <x v="43"/>
    <d v="2014-10-29T18:54:03"/>
    <n v="66.11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x v="44"/>
    <s v="theater"/>
    <x v="0"/>
    <x v="44"/>
    <d v="2016-08-05T21:00:00"/>
    <n v="36.86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x v="45"/>
    <s v="theater"/>
    <x v="0"/>
    <x v="45"/>
    <d v="2014-07-09T13:39:40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x v="46"/>
    <s v="theater"/>
    <x v="0"/>
    <x v="46"/>
    <d v="2014-07-18T04:45:52"/>
    <n v="31.5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x v="47"/>
    <s v="theater"/>
    <x v="0"/>
    <x v="47"/>
    <d v="2016-07-29T16:50:43"/>
    <n v="102.5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x v="48"/>
    <s v="theater"/>
    <x v="0"/>
    <x v="48"/>
    <d v="2015-03-12T04:00:00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x v="49"/>
    <s v="theater"/>
    <x v="0"/>
    <x v="49"/>
    <d v="2015-02-11T22:31:43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x v="50"/>
    <s v="theater"/>
    <x v="0"/>
    <x v="50"/>
    <d v="2016-09-09T04:00:00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x v="51"/>
    <s v="theater"/>
    <x v="0"/>
    <x v="51"/>
    <d v="2015-08-12T05:32:39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x v="52"/>
    <s v="theater"/>
    <x v="0"/>
    <x v="52"/>
    <d v="2015-07-21T10:03:25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x v="53"/>
    <s v="theater"/>
    <x v="0"/>
    <x v="53"/>
    <d v="2016-03-03T19:00:00"/>
    <n v="25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x v="54"/>
    <s v="theater"/>
    <x v="0"/>
    <x v="54"/>
    <d v="2014-06-06T23:00:00"/>
    <n v="36.5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x v="55"/>
    <s v="theater"/>
    <x v="0"/>
    <x v="55"/>
    <d v="2014-07-05T12:40:28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x v="56"/>
    <s v="theater"/>
    <x v="0"/>
    <x v="56"/>
    <d v="2014-07-08T22:34:00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x v="57"/>
    <s v="theater"/>
    <x v="0"/>
    <x v="57"/>
    <d v="2015-07-31T16:00:00"/>
    <n v="36.47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x v="58"/>
    <s v="theater"/>
    <x v="0"/>
    <x v="58"/>
    <d v="2016-06-17T16:00:00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x v="59"/>
    <s v="theater"/>
    <x v="0"/>
    <x v="59"/>
    <d v="2015-01-04T13:16:06"/>
    <n v="42.9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x v="60"/>
    <s v="theater"/>
    <x v="0"/>
    <x v="60"/>
    <d v="2014-10-10T11:00:00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x v="61"/>
    <s v="theater"/>
    <x v="0"/>
    <x v="61"/>
    <d v="2015-08-06T15:31:47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x v="62"/>
    <s v="theater"/>
    <x v="0"/>
    <x v="62"/>
    <d v="2015-07-16T00:00:00"/>
    <n v="90.74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x v="38"/>
    <s v="theater"/>
    <x v="0"/>
    <x v="63"/>
    <d v="2014-09-29T10:53:10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x v="63"/>
    <s v="theater"/>
    <x v="0"/>
    <x v="64"/>
    <d v="2015-08-22T12:07:53"/>
    <n v="24.44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x v="64"/>
    <s v="theater"/>
    <x v="0"/>
    <x v="65"/>
    <d v="2015-08-05T11:00:00"/>
    <n v="44.25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x v="65"/>
    <s v="theater"/>
    <x v="0"/>
    <x v="66"/>
    <d v="2015-06-29T20:57:18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x v="66"/>
    <s v="theater"/>
    <x v="0"/>
    <x v="67"/>
    <d v="2015-08-22T20:18:55"/>
    <n v="65.38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x v="67"/>
    <s v="theater"/>
    <x v="0"/>
    <x v="68"/>
    <d v="2016-03-30T14:39:00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x v="68"/>
    <s v="theater"/>
    <x v="0"/>
    <x v="69"/>
    <d v="2014-06-01T03:59:00"/>
    <n v="47.46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x v="69"/>
    <s v="theater"/>
    <x v="0"/>
    <x v="70"/>
    <d v="2015-02-23T11:55:03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x v="70"/>
    <s v="theater"/>
    <x v="0"/>
    <x v="71"/>
    <d v="2015-04-06T04:00:00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x v="71"/>
    <s v="theater"/>
    <x v="0"/>
    <x v="72"/>
    <d v="2016-12-14T17:49:21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x v="72"/>
    <s v="theater"/>
    <x v="0"/>
    <x v="73"/>
    <d v="2015-05-09T09:35:15"/>
    <n v="25.2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x v="73"/>
    <s v="theater"/>
    <x v="0"/>
    <x v="74"/>
    <d v="2016-08-07T18:38:29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x v="74"/>
    <s v="theater"/>
    <x v="0"/>
    <x v="75"/>
    <d v="2015-08-02T16:00:00"/>
    <n v="25.13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x v="75"/>
    <s v="theater"/>
    <x v="0"/>
    <x v="76"/>
    <d v="2015-02-28T15:14:22"/>
    <n v="23.64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x v="76"/>
    <s v="theater"/>
    <x v="0"/>
    <x v="77"/>
    <d v="2015-09-23T14:21:2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x v="77"/>
    <s v="theater"/>
    <x v="0"/>
    <x v="78"/>
    <d v="2015-06-14T12:36:49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x v="78"/>
    <s v="theater"/>
    <x v="0"/>
    <x v="79"/>
    <d v="2016-02-26T00:00:00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x v="79"/>
    <s v="theater"/>
    <x v="0"/>
    <x v="80"/>
    <d v="2014-09-23T22:08:55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x v="7"/>
    <s v="theater"/>
    <x v="0"/>
    <x v="81"/>
    <d v="2015-03-27T15:24:52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x v="80"/>
    <s v="theater"/>
    <x v="0"/>
    <x v="82"/>
    <d v="2015-03-31T22:59:00"/>
    <n v="8.86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x v="81"/>
    <s v="theater"/>
    <x v="0"/>
    <x v="83"/>
    <d v="2015-06-13T01:43:00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x v="82"/>
    <s v="theater"/>
    <x v="0"/>
    <x v="84"/>
    <d v="2015-12-04T19:01:2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x v="83"/>
    <s v="theater"/>
    <x v="0"/>
    <x v="85"/>
    <d v="2015-07-10T07:00:00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x v="84"/>
    <s v="theater"/>
    <x v="0"/>
    <x v="86"/>
    <d v="2016-06-03T16:30:00"/>
    <n v="104.57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x v="85"/>
    <s v="theater"/>
    <x v="0"/>
    <x v="87"/>
    <d v="2015-10-02T23:00: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x v="86"/>
    <s v="theater"/>
    <x v="0"/>
    <x v="88"/>
    <d v="2016-06-02T10:25:18"/>
    <n v="35.04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x v="87"/>
    <s v="theater"/>
    <x v="0"/>
    <x v="89"/>
    <d v="2014-05-12T03:59:00"/>
    <n v="272.73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x v="88"/>
    <s v="theater"/>
    <x v="0"/>
    <x v="90"/>
    <d v="2015-07-16T19:47:50"/>
    <n v="63.85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x v="89"/>
    <s v="theater"/>
    <x v="0"/>
    <x v="91"/>
    <d v="2014-11-23T22:00:00"/>
    <n v="30.19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x v="90"/>
    <s v="theater"/>
    <x v="0"/>
    <x v="92"/>
    <d v="2015-10-11T02:00:00"/>
    <n v="83.51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x v="91"/>
    <s v="theater"/>
    <x v="0"/>
    <x v="93"/>
    <d v="2015-01-30T23:02:10"/>
    <n v="64.760000000000005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x v="92"/>
    <s v="theater"/>
    <x v="0"/>
    <x v="94"/>
    <d v="2015-12-05T00:00:00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x v="93"/>
    <s v="theater"/>
    <x v="0"/>
    <x v="95"/>
    <d v="2017-02-18T04:59:00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x v="94"/>
    <s v="theater"/>
    <x v="0"/>
    <x v="96"/>
    <d v="2015-12-09T22:48:04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x v="95"/>
    <s v="theater"/>
    <x v="0"/>
    <x v="97"/>
    <d v="2014-08-13T22:00:0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x v="96"/>
    <s v="theater"/>
    <x v="0"/>
    <x v="98"/>
    <d v="2014-08-25T04:59:00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x v="97"/>
    <s v="theater"/>
    <x v="0"/>
    <x v="99"/>
    <d v="2015-03-18T17:00:00"/>
    <n v="19.7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x v="98"/>
    <s v="theater"/>
    <x v="0"/>
    <x v="100"/>
    <d v="2015-03-26T04:00:0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x v="99"/>
    <s v="theater"/>
    <x v="0"/>
    <x v="101"/>
    <d v="2015-03-01T06:59:00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x v="100"/>
    <s v="theater"/>
    <x v="0"/>
    <x v="102"/>
    <d v="2015-07-02T11:17:04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x v="101"/>
    <s v="theater"/>
    <x v="0"/>
    <x v="103"/>
    <d v="2014-08-06T21:32:00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x v="102"/>
    <s v="theater"/>
    <x v="0"/>
    <x v="104"/>
    <d v="2015-07-07T17:30:33"/>
    <n v="41.92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x v="103"/>
    <s v="theater"/>
    <x v="0"/>
    <x v="105"/>
    <d v="2015-09-16T17:43:32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x v="104"/>
    <s v="theater"/>
    <x v="0"/>
    <x v="106"/>
    <d v="2015-03-09T03:44:52"/>
    <n v="80.23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x v="105"/>
    <s v="theater"/>
    <x v="0"/>
    <x v="107"/>
    <d v="2016-08-17T03:59:00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x v="106"/>
    <s v="theater"/>
    <x v="0"/>
    <x v="108"/>
    <d v="2015-05-03T22:51:00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x v="107"/>
    <s v="theater"/>
    <x v="0"/>
    <x v="109"/>
    <d v="2014-07-18T16:04:11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x v="108"/>
    <s v="theater"/>
    <x v="0"/>
    <x v="110"/>
    <d v="2014-08-31T15:47:58"/>
    <n v="74.53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x v="109"/>
    <s v="theater"/>
    <x v="0"/>
    <x v="111"/>
    <d v="2016-12-05T01:00:00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x v="110"/>
    <s v="theater"/>
    <x v="0"/>
    <x v="112"/>
    <d v="2016-01-01T04:00:00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x v="111"/>
    <s v="theater"/>
    <x v="0"/>
    <x v="113"/>
    <d v="2014-09-26T01:35:00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x v="112"/>
    <s v="theater"/>
    <x v="0"/>
    <x v="114"/>
    <d v="2014-11-27T03:00:00"/>
    <n v="70.88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x v="113"/>
    <s v="theater"/>
    <x v="0"/>
    <x v="115"/>
    <d v="2016-03-13T12:00:00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x v="114"/>
    <s v="theater"/>
    <x v="0"/>
    <x v="116"/>
    <d v="2015-03-23T02:14:00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x v="115"/>
    <s v="theater"/>
    <x v="0"/>
    <x v="117"/>
    <d v="2014-10-20T05:59:00"/>
    <n v="60.69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x v="116"/>
    <s v="theater"/>
    <x v="0"/>
    <x v="118"/>
    <d v="2015-01-06T06:00:00"/>
    <n v="110.22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x v="117"/>
    <s v="theater"/>
    <x v="0"/>
    <x v="119"/>
    <d v="2015-08-24T02:00:00"/>
    <n v="136.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x v="118"/>
    <s v="theater"/>
    <x v="0"/>
    <x v="120"/>
    <d v="2014-11-07T00:15:55"/>
    <n v="110.3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x v="119"/>
    <s v="theater"/>
    <x v="0"/>
    <x v="121"/>
    <d v="2014-10-01T04:00:00"/>
    <n v="41.42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x v="120"/>
    <s v="theater"/>
    <x v="0"/>
    <x v="122"/>
    <d v="2012-12-07T02:00:00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x v="121"/>
    <s v="theater"/>
    <x v="0"/>
    <x v="123"/>
    <d v="2011-01-25T04:00:00"/>
    <n v="33.99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x v="122"/>
    <s v="theater"/>
    <x v="0"/>
    <x v="124"/>
    <d v="2014-09-10T20:09:34"/>
    <n v="103.35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x v="123"/>
    <s v="theater"/>
    <x v="0"/>
    <x v="125"/>
    <d v="2013-11-02T20:49:27"/>
    <n v="34.79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x v="124"/>
    <s v="theater"/>
    <x v="0"/>
    <x v="126"/>
    <d v="2011-05-01T04:59:00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x v="125"/>
    <s v="theater"/>
    <x v="0"/>
    <x v="127"/>
    <d v="2012-04-01T20:00:58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x v="126"/>
    <s v="theater"/>
    <x v="0"/>
    <x v="128"/>
    <d v="2012-12-20T11:58:45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x v="127"/>
    <s v="theater"/>
    <x v="0"/>
    <x v="129"/>
    <d v="2012-06-01T22:52:24"/>
    <n v="62.92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x v="128"/>
    <s v="theater"/>
    <x v="0"/>
    <x v="130"/>
    <d v="2014-07-19T05:00:00"/>
    <n v="98.54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x v="129"/>
    <s v="theater"/>
    <x v="0"/>
    <x v="131"/>
    <d v="2013-07-22T20:09:12"/>
    <n v="82.61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x v="130"/>
    <s v="theater"/>
    <x v="0"/>
    <x v="132"/>
    <d v="2012-01-18T23:00:00"/>
    <n v="38.5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x v="131"/>
    <s v="theater"/>
    <x v="0"/>
    <x v="133"/>
    <d v="2014-08-13T04:59:00"/>
    <n v="80.16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x v="132"/>
    <s v="theater"/>
    <x v="0"/>
    <x v="134"/>
    <d v="2014-10-15T12:52:02"/>
    <n v="28.41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x v="133"/>
    <s v="theater"/>
    <x v="0"/>
    <x v="135"/>
    <d v="2014-07-07T02:00:00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x v="134"/>
    <s v="theater"/>
    <x v="0"/>
    <x v="136"/>
    <d v="2014-06-15T18:05:25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x v="135"/>
    <s v="theater"/>
    <x v="0"/>
    <x v="137"/>
    <d v="2014-06-09T19:20:15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x v="136"/>
    <s v="theater"/>
    <x v="0"/>
    <x v="138"/>
    <d v="2011-05-03T03:59:00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x v="137"/>
    <s v="theater"/>
    <x v="0"/>
    <x v="139"/>
    <d v="2014-11-26T07:59:00"/>
    <n v="60.3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x v="138"/>
    <s v="theater"/>
    <x v="0"/>
    <x v="140"/>
    <d v="2014-08-02T04:13:01"/>
    <n v="63.36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x v="139"/>
    <s v="theater"/>
    <x v="0"/>
    <x v="141"/>
    <d v="2014-06-13T22:00:00"/>
    <n v="50.9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x v="140"/>
    <s v="theater"/>
    <x v="0"/>
    <x v="142"/>
    <d v="2013-12-13T04:59:00"/>
    <n v="100.5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x v="141"/>
    <s v="theater"/>
    <x v="0"/>
    <x v="143"/>
    <d v="2014-07-02T04:00:00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x v="142"/>
    <s v="theater"/>
    <x v="0"/>
    <x v="144"/>
    <d v="2016-05-06T14:35:58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x v="143"/>
    <s v="theater"/>
    <x v="0"/>
    <x v="145"/>
    <d v="2012-02-14T17:31:08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x v="144"/>
    <s v="theater"/>
    <x v="0"/>
    <x v="146"/>
    <d v="2014-09-26T21:04:52"/>
    <n v="139.19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x v="145"/>
    <s v="theater"/>
    <x v="0"/>
    <x v="147"/>
    <d v="2014-08-25T20:45:08"/>
    <n v="131.91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x v="146"/>
    <s v="theater"/>
    <x v="0"/>
    <x v="148"/>
    <d v="2011-02-17T21:17:07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x v="147"/>
    <s v="theater"/>
    <x v="0"/>
    <x v="149"/>
    <d v="2013-08-18T15:00:00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x v="148"/>
    <s v="theater"/>
    <x v="0"/>
    <x v="150"/>
    <d v="2014-06-21T16:00:09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x v="149"/>
    <s v="theater"/>
    <x v="0"/>
    <x v="151"/>
    <d v="2014-07-16T14:31:15"/>
    <n v="33.03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x v="150"/>
    <s v="theater"/>
    <x v="0"/>
    <x v="152"/>
    <d v="2013-05-06T16:51:11"/>
    <n v="77.34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x v="151"/>
    <s v="theater"/>
    <x v="0"/>
    <x v="153"/>
    <d v="2014-06-20T09:54:09"/>
    <n v="31.93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x v="152"/>
    <s v="theater"/>
    <x v="0"/>
    <x v="154"/>
    <d v="2014-06-15T16:00:00"/>
    <n v="36.33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x v="153"/>
    <s v="theater"/>
    <x v="0"/>
    <x v="155"/>
    <d v="2012-01-31T17:00:00"/>
    <n v="46.77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x v="154"/>
    <s v="theater"/>
    <x v="0"/>
    <x v="156"/>
    <d v="2013-08-23T19:04:29"/>
    <n v="40.07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x v="155"/>
    <s v="theater"/>
    <x v="0"/>
    <x v="157"/>
    <d v="2014-07-01T23:50:31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x v="156"/>
    <s v="theater"/>
    <x v="0"/>
    <x v="158"/>
    <d v="2014-07-16T23:27:21"/>
    <n v="41.67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x v="157"/>
    <s v="theater"/>
    <x v="0"/>
    <x v="159"/>
    <d v="2014-09-16T21:00:00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x v="158"/>
    <s v="theater"/>
    <x v="0"/>
    <x v="160"/>
    <d v="2014-08-04T15:59:33"/>
    <n v="71.48999999999999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x v="159"/>
    <s v="theater"/>
    <x v="0"/>
    <x v="161"/>
    <d v="2014-07-28T14:31:17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x v="160"/>
    <s v="theater"/>
    <x v="0"/>
    <x v="162"/>
    <d v="2014-06-20T23:00:00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x v="161"/>
    <s v="theater"/>
    <x v="0"/>
    <x v="163"/>
    <d v="2012-06-01T03:59:00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x v="162"/>
    <s v="theater"/>
    <x v="0"/>
    <x v="164"/>
    <d v="2014-08-15T02:00:00"/>
    <n v="85.53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x v="163"/>
    <s v="theater"/>
    <x v="0"/>
    <x v="165"/>
    <d v="2014-08-08T19:05:51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x v="164"/>
    <s v="theater"/>
    <x v="0"/>
    <x v="166"/>
    <d v="2015-07-26T18:19:19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x v="165"/>
    <s v="theater"/>
    <x v="0"/>
    <x v="167"/>
    <d v="2016-01-05T23:55:00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x v="166"/>
    <s v="theater"/>
    <x v="0"/>
    <x v="168"/>
    <d v="2015-09-10T03:59:00"/>
    <n v="262.11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x v="167"/>
    <s v="theater"/>
    <x v="0"/>
    <x v="169"/>
    <d v="2015-07-11T14:30:00"/>
    <n v="57.17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x v="168"/>
    <s v="theater"/>
    <x v="0"/>
    <x v="170"/>
    <d v="2016-11-04T13:06:24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x v="169"/>
    <s v="theater"/>
    <x v="0"/>
    <x v="171"/>
    <d v="2014-12-31T00:00:00"/>
    <n v="66.59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x v="170"/>
    <s v="theater"/>
    <x v="0"/>
    <x v="172"/>
    <d v="2015-03-22T22:35:47"/>
    <n v="168.25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x v="171"/>
    <s v="theater"/>
    <x v="0"/>
    <x v="173"/>
    <d v="2017-03-12T21:00:00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x v="172"/>
    <s v="theater"/>
    <x v="0"/>
    <x v="174"/>
    <d v="2015-07-05T16:43:23"/>
    <n v="36.61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x v="173"/>
    <s v="theater"/>
    <x v="0"/>
    <x v="175"/>
    <d v="2015-10-24T21:29:00"/>
    <n v="37.14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x v="174"/>
    <s v="theater"/>
    <x v="0"/>
    <x v="176"/>
    <d v="2015-08-20T20:02:5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x v="175"/>
    <s v="theater"/>
    <x v="0"/>
    <x v="177"/>
    <d v="2017-01-10T05:00:00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x v="176"/>
    <s v="theater"/>
    <x v="0"/>
    <x v="178"/>
    <d v="2016-06-03T21:00:00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x v="177"/>
    <s v="theater"/>
    <x v="0"/>
    <x v="179"/>
    <d v="2015-10-30T14:00:12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x v="38"/>
    <s v="theater"/>
    <x v="0"/>
    <x v="180"/>
    <d v="2017-01-17T21:10:36"/>
    <n v="50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x v="178"/>
    <s v="theater"/>
    <x v="0"/>
    <x v="181"/>
    <d v="2015-12-17T04:59:00"/>
    <n v="193.62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x v="179"/>
    <s v="theater"/>
    <x v="0"/>
    <x v="182"/>
    <d v="2014-11-20T07:59:5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x v="180"/>
    <s v="theater"/>
    <x v="0"/>
    <x v="183"/>
    <d v="2014-10-01T03:59:0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x v="181"/>
    <s v="theater"/>
    <x v="0"/>
    <x v="184"/>
    <d v="2016-04-16T22:39:07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x v="182"/>
    <s v="theater"/>
    <x v="0"/>
    <x v="185"/>
    <d v="2016-05-04T03:59:00"/>
    <n v="50.46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x v="183"/>
    <s v="theater"/>
    <x v="0"/>
    <x v="186"/>
    <d v="2017-03-02T19:19:15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x v="184"/>
    <s v="theater"/>
    <x v="0"/>
    <x v="187"/>
    <d v="2017-02-01T23:31: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x v="162"/>
    <s v="theater"/>
    <x v="0"/>
    <x v="188"/>
    <d v="2016-07-01T08:20:51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x v="185"/>
    <s v="theater"/>
    <x v="0"/>
    <x v="189"/>
    <d v="2016-12-28T22:00:33"/>
    <n v="182.91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x v="186"/>
    <s v="theater"/>
    <x v="0"/>
    <x v="190"/>
    <d v="2015-09-29T03:59:00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x v="45"/>
    <s v="theater"/>
    <x v="0"/>
    <x v="191"/>
    <d v="2015-07-01T12:14:58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x v="187"/>
    <s v="theater"/>
    <x v="0"/>
    <x v="192"/>
    <d v="2015-10-25T23:59:00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x v="188"/>
    <s v="theater"/>
    <x v="0"/>
    <x v="193"/>
    <d v="2017-02-16T23:00:00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x v="189"/>
    <s v="theater"/>
    <x v="0"/>
    <x v="194"/>
    <d v="2014-10-14T06:59:00"/>
    <n v="58.69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x v="190"/>
    <s v="theater"/>
    <x v="0"/>
    <x v="195"/>
    <d v="2014-09-19T18:08:12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x v="191"/>
    <s v="theater"/>
    <x v="0"/>
    <x v="196"/>
    <d v="2015-10-09T00:00:00"/>
    <n v="115.87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x v="192"/>
    <s v="theater"/>
    <x v="0"/>
    <x v="197"/>
    <d v="2016-12-01T17:39:42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x v="193"/>
    <s v="theater"/>
    <x v="0"/>
    <x v="198"/>
    <d v="2015-06-12T02:00:00"/>
    <n v="81.13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x v="194"/>
    <s v="theater"/>
    <x v="0"/>
    <x v="199"/>
    <d v="2015-09-12T03:59:00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x v="195"/>
    <s v="theater"/>
    <x v="0"/>
    <x v="200"/>
    <d v="2015-07-12T10:25:12"/>
    <n v="46.43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x v="196"/>
    <s v="theater"/>
    <x v="0"/>
    <x v="201"/>
    <d v="2015-04-04T20:19:17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x v="197"/>
    <s v="theater"/>
    <x v="0"/>
    <x v="202"/>
    <d v="2015-06-20T17:55:14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x v="198"/>
    <s v="theater"/>
    <x v="0"/>
    <x v="203"/>
    <d v="2014-11-05T18:48:44"/>
    <n v="119.19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x v="199"/>
    <s v="theater"/>
    <x v="0"/>
    <x v="204"/>
    <d v="2015-06-21T17:32:46"/>
    <n v="83.05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x v="200"/>
    <s v="theater"/>
    <x v="0"/>
    <x v="205"/>
    <d v="2016-09-07T11:20:40"/>
    <n v="57.52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x v="201"/>
    <s v="theater"/>
    <x v="0"/>
    <x v="206"/>
    <d v="2016-09-08T03:45:00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x v="202"/>
    <s v="theater"/>
    <x v="0"/>
    <x v="207"/>
    <d v="2015-03-26T01:03:29"/>
    <n v="70.77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x v="203"/>
    <s v="theater"/>
    <x v="0"/>
    <x v="208"/>
    <d v="2014-10-07T18:26:1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x v="204"/>
    <s v="theater"/>
    <x v="0"/>
    <x v="209"/>
    <d v="2015-06-11T03:59:00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x v="205"/>
    <s v="theater"/>
    <x v="0"/>
    <x v="210"/>
    <d v="2017-02-22T13:25:52"/>
    <n v="51.85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x v="206"/>
    <s v="theater"/>
    <x v="0"/>
    <x v="211"/>
    <d v="2015-01-08T21:17:4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x v="207"/>
    <s v="theater"/>
    <x v="0"/>
    <x v="212"/>
    <d v="2016-10-01T03:59:00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x v="208"/>
    <s v="theater"/>
    <x v="0"/>
    <x v="213"/>
    <d v="2015-11-30T17:08:38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x v="209"/>
    <s v="theater"/>
    <x v="0"/>
    <x v="214"/>
    <d v="2015-07-16T17:24:36"/>
    <n v="67.65000000000000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x v="210"/>
    <s v="theater"/>
    <x v="0"/>
    <x v="215"/>
    <d v="2014-12-22T04:00:00"/>
    <n v="93.81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x v="211"/>
    <s v="theater"/>
    <x v="0"/>
    <x v="216"/>
    <d v="2015-10-30T21:00:00"/>
    <n v="41.24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x v="212"/>
    <s v="theater"/>
    <x v="0"/>
    <x v="217"/>
    <d v="2015-01-28T22:00:00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x v="213"/>
    <s v="theater"/>
    <x v="0"/>
    <x v="218"/>
    <d v="2015-12-03T17:00:00"/>
    <n v="70.290000000000006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x v="214"/>
    <s v="theater"/>
    <x v="0"/>
    <x v="219"/>
    <d v="2015-06-12T21:00:00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x v="215"/>
    <s v="theater"/>
    <x v="0"/>
    <x v="220"/>
    <d v="2015-07-17T18:11:00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x v="216"/>
    <s v="theater"/>
    <x v="0"/>
    <x v="221"/>
    <d v="2016-08-24T21:42:0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x v="217"/>
    <s v="theater"/>
    <x v="0"/>
    <x v="222"/>
    <d v="2015-06-16T11:00:00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x v="218"/>
    <s v="theater"/>
    <x v="0"/>
    <x v="223"/>
    <d v="2015-07-12T12:47:45"/>
    <n v="61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x v="219"/>
    <s v="theater"/>
    <x v="0"/>
    <x v="224"/>
    <d v="2014-11-02T11:29:35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x v="220"/>
    <s v="theater"/>
    <x v="0"/>
    <x v="225"/>
    <d v="2015-11-06T13:00:09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x v="221"/>
    <s v="theater"/>
    <x v="0"/>
    <x v="226"/>
    <d v="2016-09-14T19:00:00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x v="222"/>
    <s v="theater"/>
    <x v="0"/>
    <x v="227"/>
    <d v="2016-03-15T21:00:00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x v="223"/>
    <s v="theater"/>
    <x v="0"/>
    <x v="228"/>
    <d v="2015-02-09T04:30: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x v="224"/>
    <s v="theater"/>
    <x v="0"/>
    <x v="229"/>
    <d v="2016-04-01T03:59:00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x v="225"/>
    <s v="theater"/>
    <x v="0"/>
    <x v="230"/>
    <d v="2014-11-18T17:23:2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x v="226"/>
    <s v="theater"/>
    <x v="0"/>
    <x v="231"/>
    <d v="2015-05-30T20:21:4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x v="227"/>
    <s v="theater"/>
    <x v="0"/>
    <x v="232"/>
    <d v="2016-04-01T01:27:39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x v="228"/>
    <s v="theater"/>
    <x v="0"/>
    <x v="233"/>
    <d v="2015-06-01T05:00:00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x v="229"/>
    <s v="theater"/>
    <x v="0"/>
    <x v="234"/>
    <d v="2015-09-02T00:28:25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x v="230"/>
    <s v="theater"/>
    <x v="0"/>
    <x v="235"/>
    <d v="2016-04-29T04:39:48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x v="231"/>
    <s v="theater"/>
    <x v="0"/>
    <x v="236"/>
    <d v="2016-02-10T21:00:00"/>
    <n v="17.829999999999998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x v="232"/>
    <s v="theater"/>
    <x v="0"/>
    <x v="237"/>
    <d v="2016-01-29T05:59:00"/>
    <n v="203.2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x v="233"/>
    <s v="theater"/>
    <x v="0"/>
    <x v="238"/>
    <d v="2017-02-28T05:00:00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x v="234"/>
    <s v="theater"/>
    <x v="0"/>
    <x v="239"/>
    <d v="2016-08-15T20:09:42"/>
    <n v="125.1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x v="235"/>
    <s v="theater"/>
    <x v="0"/>
    <x v="240"/>
    <d v="2015-11-28T18:00:28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x v="236"/>
    <s v="theater"/>
    <x v="0"/>
    <x v="241"/>
    <d v="2016-06-20T23:00: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x v="237"/>
    <s v="theater"/>
    <x v="0"/>
    <x v="242"/>
    <d v="2017-02-20T08:50:02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x v="238"/>
    <s v="theater"/>
    <x v="0"/>
    <x v="243"/>
    <d v="2017-03-11T12:21:3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x v="239"/>
    <s v="theater"/>
    <x v="0"/>
    <x v="244"/>
    <d v="2015-09-17T03:59:00"/>
    <n v="40.71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x v="240"/>
    <s v="theater"/>
    <x v="0"/>
    <x v="245"/>
    <d v="2015-12-04T19:29:08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x v="241"/>
    <s v="theater"/>
    <x v="0"/>
    <x v="246"/>
    <d v="2017-03-04T10:12:32"/>
    <n v="84.29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x v="242"/>
    <s v="theater"/>
    <x v="0"/>
    <x v="247"/>
    <d v="2015-06-16T12:59:14"/>
    <n v="29.58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x v="243"/>
    <s v="theater"/>
    <x v="0"/>
    <x v="248"/>
    <d v="2016-09-26T10:37:09"/>
    <n v="26.67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x v="244"/>
    <s v="theater"/>
    <x v="0"/>
    <x v="249"/>
    <d v="2015-11-22T22:00:00"/>
    <n v="45.98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x v="245"/>
    <s v="theater"/>
    <x v="0"/>
    <x v="250"/>
    <d v="2015-07-27T22:59: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x v="246"/>
    <s v="theater"/>
    <x v="0"/>
    <x v="251"/>
    <d v="2015-09-13T00:00:00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x v="247"/>
    <s v="theater"/>
    <x v="0"/>
    <x v="252"/>
    <d v="2015-10-14T22:01:03"/>
    <n v="55.3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x v="248"/>
    <s v="theater"/>
    <x v="0"/>
    <x v="253"/>
    <d v="2015-04-29T17:51:02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x v="249"/>
    <s v="theater"/>
    <x v="0"/>
    <x v="254"/>
    <d v="2016-08-01T06:59:00"/>
    <n v="57.2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x v="250"/>
    <s v="theater"/>
    <x v="0"/>
    <x v="255"/>
    <d v="2016-12-07T08:26:16"/>
    <n v="173.7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x v="251"/>
    <s v="theater"/>
    <x v="0"/>
    <x v="256"/>
    <d v="2015-03-28T14:38:04"/>
    <n v="59.6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x v="252"/>
    <s v="theater"/>
    <x v="0"/>
    <x v="257"/>
    <d v="2016-12-22T14:59:12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x v="253"/>
    <s v="theater"/>
    <x v="0"/>
    <x v="258"/>
    <d v="2015-07-31T20:32:28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x v="254"/>
    <s v="theater"/>
    <x v="0"/>
    <x v="259"/>
    <d v="2016-06-10T03:00:00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x v="255"/>
    <s v="theater"/>
    <x v="0"/>
    <x v="260"/>
    <d v="2016-05-15T01:22:19"/>
    <n v="53.34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x v="256"/>
    <s v="theater"/>
    <x v="0"/>
    <x v="261"/>
    <d v="2016-04-13T21:02:45"/>
    <n v="75.09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x v="257"/>
    <s v="theater"/>
    <x v="0"/>
    <x v="262"/>
    <d v="2016-10-16T15:36:18"/>
    <n v="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x v="258"/>
    <s v="theater"/>
    <x v="0"/>
    <x v="263"/>
    <d v="2015-10-06T22:17:05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x v="259"/>
    <s v="theater"/>
    <x v="0"/>
    <x v="264"/>
    <d v="2015-10-17T07:00:10"/>
    <n v="61.02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x v="218"/>
    <s v="theater"/>
    <x v="0"/>
    <x v="265"/>
    <d v="2016-11-11T22:00:00"/>
    <n v="61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x v="260"/>
    <s v="theater"/>
    <x v="0"/>
    <x v="266"/>
    <d v="2016-01-27T01:00:00"/>
    <n v="80.03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x v="261"/>
    <s v="theater"/>
    <x v="0"/>
    <x v="267"/>
    <d v="2015-05-08T20:05:00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x v="262"/>
    <s v="theater"/>
    <x v="0"/>
    <x v="268"/>
    <d v="2016-05-06T07:17:21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x v="263"/>
    <s v="theater"/>
    <x v="0"/>
    <x v="269"/>
    <d v="2014-08-08T13:54:00"/>
    <n v="93.98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x v="264"/>
    <s v="theater"/>
    <x v="0"/>
    <x v="270"/>
    <d v="2016-06-08T00:57:04"/>
    <n v="61.9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x v="265"/>
    <s v="theater"/>
    <x v="0"/>
    <x v="271"/>
    <d v="2016-04-11T02:30:00"/>
    <n v="78.5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x v="266"/>
    <s v="theater"/>
    <x v="0"/>
    <x v="272"/>
    <d v="2015-01-31T14:03:06"/>
    <n v="33.75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x v="267"/>
    <s v="theater"/>
    <x v="0"/>
    <x v="273"/>
    <d v="2016-06-22T01:05:57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x v="268"/>
    <s v="theater"/>
    <x v="0"/>
    <x v="274"/>
    <d v="2014-10-16T03:59:00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x v="269"/>
    <s v="theater"/>
    <x v="0"/>
    <x v="275"/>
    <d v="2016-06-22T03:55:00"/>
    <n v="145.65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x v="101"/>
    <s v="theater"/>
    <x v="0"/>
    <x v="276"/>
    <d v="2016-09-25T08:46:48"/>
    <n v="25.69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x v="270"/>
    <s v="theater"/>
    <x v="0"/>
    <x v="277"/>
    <d v="2016-06-05T13:59:50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x v="271"/>
    <s v="theater"/>
    <x v="0"/>
    <x v="278"/>
    <d v="2015-04-05T17:51:17"/>
    <n v="30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x v="272"/>
    <s v="theater"/>
    <x v="0"/>
    <x v="279"/>
    <d v="2015-03-08T16:08:25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x v="273"/>
    <s v="theater"/>
    <x v="0"/>
    <x v="280"/>
    <d v="2016-05-08T08:59:2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x v="274"/>
    <s v="theater"/>
    <x v="0"/>
    <x v="281"/>
    <d v="2014-07-05T01:00:00"/>
    <n v="292.77999999999997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x v="275"/>
    <s v="theater"/>
    <x v="0"/>
    <x v="282"/>
    <d v="2014-07-27T23:00:00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x v="276"/>
    <s v="theater"/>
    <x v="0"/>
    <x v="283"/>
    <d v="2015-04-01T20:17:48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x v="277"/>
    <s v="theater"/>
    <x v="0"/>
    <x v="284"/>
    <d v="2015-10-06T16:44:46"/>
    <n v="80.40000000000000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x v="278"/>
    <s v="theater"/>
    <x v="0"/>
    <x v="285"/>
    <d v="2014-07-19T20:38:5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x v="279"/>
    <s v="theater"/>
    <x v="0"/>
    <x v="286"/>
    <d v="2015-06-15T16:14:40"/>
    <n v="32.97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x v="280"/>
    <s v="theater"/>
    <x v="0"/>
    <x v="287"/>
    <d v="2015-07-30T12:30:22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x v="281"/>
    <s v="theater"/>
    <x v="0"/>
    <x v="288"/>
    <d v="2014-08-03T23:00:00"/>
    <n v="79.62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x v="282"/>
    <s v="theater"/>
    <x v="0"/>
    <x v="289"/>
    <d v="2016-04-05T08:34:0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x v="283"/>
    <s v="theater"/>
    <x v="0"/>
    <x v="290"/>
    <d v="2014-10-10T21:00:00"/>
    <n v="81.03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x v="284"/>
    <s v="theater"/>
    <x v="0"/>
    <x v="291"/>
    <d v="2017-02-24T13:48:00"/>
    <n v="136.85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x v="285"/>
    <s v="theater"/>
    <x v="0"/>
    <x v="292"/>
    <d v="2016-07-28T15:58:38"/>
    <n v="177.62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x v="286"/>
    <s v="theater"/>
    <x v="0"/>
    <x v="293"/>
    <d v="2016-12-06T23:22:34"/>
    <n v="109.08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x v="287"/>
    <s v="theater"/>
    <x v="0"/>
    <x v="294"/>
    <d v="2016-06-12T17:00:00"/>
    <n v="119.64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x v="288"/>
    <s v="theater"/>
    <x v="0"/>
    <x v="295"/>
    <d v="2015-04-01T04:59:00"/>
    <n v="78.209999999999994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x v="32"/>
    <s v="theater"/>
    <x v="0"/>
    <x v="296"/>
    <d v="2016-04-13T13:18:00"/>
    <n v="52.17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x v="289"/>
    <s v="theater"/>
    <x v="0"/>
    <x v="297"/>
    <d v="2014-08-30T04:48:13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x v="38"/>
    <s v="theater"/>
    <x v="0"/>
    <x v="298"/>
    <d v="2015-04-18T00:37:0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x v="290"/>
    <s v="theater"/>
    <x v="0"/>
    <x v="299"/>
    <d v="2015-02-26T00:35: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x v="291"/>
    <s v="theater"/>
    <x v="0"/>
    <x v="300"/>
    <d v="2016-05-08T21:00:00"/>
    <n v="108.59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x v="292"/>
    <s v="theater"/>
    <x v="0"/>
    <x v="301"/>
    <d v="2016-04-30T03:59: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x v="293"/>
    <s v="theater"/>
    <x v="0"/>
    <x v="302"/>
    <d v="2016-06-13T17:00:00"/>
    <n v="109.57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x v="294"/>
    <s v="theater"/>
    <x v="0"/>
    <x v="303"/>
    <d v="2015-11-29T23:00:00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x v="295"/>
    <s v="theater"/>
    <x v="0"/>
    <x v="304"/>
    <d v="2014-07-23T11:00:00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x v="296"/>
    <s v="theater"/>
    <x v="0"/>
    <x v="305"/>
    <d v="2016-07-01T23:00:00"/>
    <n v="76.8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x v="268"/>
    <s v="theater"/>
    <x v="0"/>
    <x v="306"/>
    <d v="2016-05-02T23:00:00"/>
    <n v="35.799999999999997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x v="297"/>
    <s v="theater"/>
    <x v="0"/>
    <x v="307"/>
    <d v="2015-10-29T04:01:00"/>
    <n v="55.6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x v="298"/>
    <s v="theater"/>
    <x v="0"/>
    <x v="308"/>
    <d v="2016-05-10T11:17:00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x v="299"/>
    <s v="theater"/>
    <x v="0"/>
    <x v="309"/>
    <d v="2016-07-15T19:34:32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x v="300"/>
    <s v="theater"/>
    <x v="0"/>
    <x v="310"/>
    <d v="2014-08-01T10:01:50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x v="301"/>
    <s v="theater"/>
    <x v="0"/>
    <x v="311"/>
    <d v="2014-11-19T08:27:59"/>
    <n v="63.57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x v="302"/>
    <s v="theater"/>
    <x v="0"/>
    <x v="312"/>
    <d v="2017-02-25T01:22:14"/>
    <n v="184.78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x v="303"/>
    <s v="theater"/>
    <x v="0"/>
    <x v="313"/>
    <d v="2016-12-14T15:59:00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x v="304"/>
    <s v="theater"/>
    <x v="0"/>
    <x v="314"/>
    <d v="2014-09-01T15:59:00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x v="305"/>
    <s v="theater"/>
    <x v="0"/>
    <x v="315"/>
    <d v="2015-03-07T04:55:00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x v="306"/>
    <s v="theater"/>
    <x v="0"/>
    <x v="316"/>
    <d v="2014-08-19T16:00:00"/>
    <n v="302.31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x v="307"/>
    <s v="theater"/>
    <x v="0"/>
    <x v="317"/>
    <d v="2016-03-15T21:00:00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x v="308"/>
    <s v="theater"/>
    <x v="0"/>
    <x v="318"/>
    <d v="2015-12-13T02:26:32"/>
    <n v="866.67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x v="309"/>
    <s v="theater"/>
    <x v="0"/>
    <x v="319"/>
    <d v="2015-05-13T01:37:17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x v="310"/>
    <s v="theater"/>
    <x v="0"/>
    <x v="320"/>
    <d v="2015-08-01T22:24:54"/>
    <n v="29.67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x v="311"/>
    <s v="theater"/>
    <x v="0"/>
    <x v="321"/>
    <d v="2015-01-01T05:00:00"/>
    <n v="45.48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x v="312"/>
    <s v="theater"/>
    <x v="0"/>
    <x v="322"/>
    <d v="2017-01-15T00:59:40"/>
    <n v="96.2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x v="313"/>
    <s v="theater"/>
    <x v="0"/>
    <x v="323"/>
    <d v="2016-12-17T08:00:00"/>
    <n v="67.92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x v="314"/>
    <s v="theater"/>
    <x v="0"/>
    <x v="324"/>
    <d v="2015-12-02T20:59:25"/>
    <n v="30.78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x v="315"/>
    <s v="theater"/>
    <x v="0"/>
    <x v="325"/>
    <d v="2014-08-25T04:59:00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x v="316"/>
    <s v="theater"/>
    <x v="0"/>
    <x v="326"/>
    <d v="2015-07-18T16:00:00"/>
    <n v="66.83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x v="317"/>
    <s v="theater"/>
    <x v="0"/>
    <x v="327"/>
    <d v="2015-10-28T17:33:36"/>
    <n v="71.73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x v="318"/>
    <s v="theater"/>
    <x v="0"/>
    <x v="328"/>
    <d v="2014-05-18T14:39:33"/>
    <n v="176.47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x v="319"/>
    <s v="theater"/>
    <x v="0"/>
    <x v="329"/>
    <d v="2015-04-25T15:49:54"/>
    <n v="421.11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x v="320"/>
    <s v="theater"/>
    <x v="0"/>
    <x v="330"/>
    <d v="2015-03-20T16:56:00"/>
    <n v="104.99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x v="321"/>
    <s v="theater"/>
    <x v="0"/>
    <x v="331"/>
    <d v="2014-08-31T13:08:00"/>
    <n v="28.19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x v="322"/>
    <s v="theater"/>
    <x v="0"/>
    <x v="332"/>
    <d v="2015-08-26T23:00:00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x v="323"/>
    <s v="theater"/>
    <x v="0"/>
    <x v="333"/>
    <d v="2014-11-29T23:52:58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x v="324"/>
    <s v="theater"/>
    <x v="0"/>
    <x v="334"/>
    <d v="2015-03-11T03:26:23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x v="325"/>
    <s v="theater"/>
    <x v="0"/>
    <x v="335"/>
    <d v="2016-08-01T22:59:00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x v="326"/>
    <s v="theater"/>
    <x v="0"/>
    <x v="336"/>
    <d v="2016-06-23T18:47:00"/>
    <n v="65.17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x v="327"/>
    <s v="theater"/>
    <x v="0"/>
    <x v="337"/>
    <d v="2015-11-21T03:00: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x v="328"/>
    <s v="theater"/>
    <x v="0"/>
    <x v="338"/>
    <d v="2014-12-10T20:49:12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x v="329"/>
    <s v="theater"/>
    <x v="0"/>
    <x v="339"/>
    <d v="2014-12-03T15:28:2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x v="330"/>
    <s v="theater"/>
    <x v="0"/>
    <x v="340"/>
    <d v="2014-12-14T18:18:08"/>
    <n v="100.17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x v="331"/>
    <s v="theater"/>
    <x v="0"/>
    <x v="341"/>
    <d v="2015-06-18T11:04:01"/>
    <n v="34.6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x v="332"/>
    <s v="theater"/>
    <x v="0"/>
    <x v="342"/>
    <d v="2016-06-03T13:31:22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x v="292"/>
    <s v="theater"/>
    <x v="0"/>
    <x v="343"/>
    <d v="2014-07-10T18:35:45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x v="264"/>
    <s v="theater"/>
    <x v="0"/>
    <x v="344"/>
    <d v="2014-08-08T22:28:00"/>
    <n v="61.94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x v="156"/>
    <s v="theater"/>
    <x v="0"/>
    <x v="345"/>
    <d v="2016-05-06T20:17:35"/>
    <n v="41.67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x v="333"/>
    <s v="theater"/>
    <x v="0"/>
    <x v="346"/>
    <d v="2014-11-06T00:46:00"/>
    <n v="36.07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x v="334"/>
    <s v="theater"/>
    <x v="0"/>
    <x v="347"/>
    <d v="2014-07-27T14:17:25"/>
    <n v="29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x v="335"/>
    <s v="theater"/>
    <x v="0"/>
    <x v="348"/>
    <d v="2015-05-30T18:10:00"/>
    <n v="24.21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x v="336"/>
    <s v="theater"/>
    <x v="0"/>
    <x v="349"/>
    <d v="2014-06-01T03:59:00"/>
    <n v="55.89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x v="337"/>
    <s v="theater"/>
    <x v="0"/>
    <x v="350"/>
    <d v="2016-02-18T22:00:00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x v="338"/>
    <s v="theater"/>
    <x v="0"/>
    <x v="351"/>
    <d v="2014-11-21T17:00:00"/>
    <n v="68.349999999999994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x v="339"/>
    <s v="theater"/>
    <x v="0"/>
    <x v="352"/>
    <d v="2015-02-21T22:05:25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x v="340"/>
    <s v="theater"/>
    <x v="0"/>
    <x v="353"/>
    <d v="2014-08-28T22:53:34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x v="341"/>
    <s v="theater"/>
    <x v="0"/>
    <x v="354"/>
    <d v="2015-08-07T17:22:2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x v="342"/>
    <s v="theater"/>
    <x v="0"/>
    <x v="355"/>
    <d v="2015-11-12T02:31:0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x v="343"/>
    <s v="theater"/>
    <x v="0"/>
    <x v="356"/>
    <d v="2015-06-25T11:05:24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x v="344"/>
    <s v="theater"/>
    <x v="0"/>
    <x v="357"/>
    <d v="2015-06-17T12:05:0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x v="345"/>
    <s v="theater"/>
    <x v="0"/>
    <x v="358"/>
    <d v="2016-03-01T23:59:00"/>
    <n v="28.32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x v="346"/>
    <s v="theater"/>
    <x v="0"/>
    <x v="359"/>
    <d v="2014-07-16T11:49:3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x v="347"/>
    <s v="theater"/>
    <x v="0"/>
    <x v="360"/>
    <d v="2014-07-06T10:08:09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x v="348"/>
    <s v="theater"/>
    <x v="0"/>
    <x v="361"/>
    <d v="2014-07-18T23:48:24"/>
    <n v="58.61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x v="349"/>
    <s v="theater"/>
    <x v="0"/>
    <x v="362"/>
    <d v="2016-07-31T20:58:00"/>
    <n v="29.43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x v="350"/>
    <s v="theater"/>
    <x v="0"/>
    <x v="363"/>
    <d v="2016-06-06T07:00:00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x v="351"/>
    <s v="theater"/>
    <x v="0"/>
    <x v="364"/>
    <d v="2015-10-08T00:32:52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x v="352"/>
    <s v="theater"/>
    <x v="0"/>
    <x v="365"/>
    <d v="2014-09-27T23:01:02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x v="195"/>
    <s v="theater"/>
    <x v="0"/>
    <x v="366"/>
    <d v="2015-02-28T04:59:00"/>
    <n v="46.43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x v="353"/>
    <s v="theater"/>
    <x v="0"/>
    <x v="367"/>
    <d v="2016-12-01T07:59:00"/>
    <n v="70.569999999999993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x v="354"/>
    <s v="theater"/>
    <x v="0"/>
    <x v="368"/>
    <d v="2016-04-17T23:30: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x v="355"/>
    <s v="theater"/>
    <x v="0"/>
    <x v="369"/>
    <d v="2015-04-23T18:30:0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x v="356"/>
    <s v="theater"/>
    <x v="0"/>
    <x v="370"/>
    <d v="2014-10-26T00:43: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x v="357"/>
    <s v="theater"/>
    <x v="0"/>
    <x v="371"/>
    <d v="2014-05-23T20:01:47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x v="358"/>
    <s v="theater"/>
    <x v="0"/>
    <x v="372"/>
    <d v="2016-04-06T21:30:00"/>
    <n v="63.7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x v="132"/>
    <s v="theater"/>
    <x v="0"/>
    <x v="373"/>
    <d v="2016-02-14T00:00:00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x v="359"/>
    <s v="theater"/>
    <x v="0"/>
    <x v="374"/>
    <d v="2015-03-04T18:59:23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x v="360"/>
    <s v="theater"/>
    <x v="0"/>
    <x v="375"/>
    <d v="2015-12-14T00:00:00"/>
    <n v="71.150000000000006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x v="361"/>
    <s v="theater"/>
    <x v="0"/>
    <x v="376"/>
    <d v="2015-04-24T21:52:21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x v="362"/>
    <s v="theater"/>
    <x v="0"/>
    <x v="377"/>
    <d v="2015-02-05T06:59:00"/>
    <n v="81.78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x v="363"/>
    <s v="theater"/>
    <x v="0"/>
    <x v="378"/>
    <d v="2014-10-04T14:48:56"/>
    <n v="297.02999999999997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x v="364"/>
    <s v="theater"/>
    <x v="0"/>
    <x v="379"/>
    <d v="2014-09-21T02:00:00"/>
    <n v="46.61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x v="365"/>
    <s v="theater"/>
    <x v="0"/>
    <x v="380"/>
    <d v="2014-07-02T15:29:12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x v="366"/>
    <s v="theater"/>
    <x v="0"/>
    <x v="381"/>
    <d v="2015-02-28T17:00:00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x v="367"/>
    <s v="theater"/>
    <x v="0"/>
    <x v="382"/>
    <d v="2016-11-02T00:31:01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x v="368"/>
    <s v="theater"/>
    <x v="0"/>
    <x v="383"/>
    <d v="2014-07-30T22:41:41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x v="369"/>
    <s v="theater"/>
    <x v="0"/>
    <x v="384"/>
    <d v="2014-08-18T17:32:33"/>
    <n v="95.24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x v="370"/>
    <s v="theater"/>
    <x v="0"/>
    <x v="385"/>
    <d v="2016-02-05T22:00:00"/>
    <n v="52.21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x v="371"/>
    <s v="theater"/>
    <x v="0"/>
    <x v="386"/>
    <d v="2014-06-17T03:00: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x v="372"/>
    <s v="theater"/>
    <x v="0"/>
    <x v="387"/>
    <d v="2014-07-10T09:07:49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x v="373"/>
    <s v="theater"/>
    <x v="0"/>
    <x v="388"/>
    <d v="2016-08-07T03:00:00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x v="374"/>
    <s v="theater"/>
    <x v="0"/>
    <x v="389"/>
    <d v="2014-08-21T16:28:00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x v="375"/>
    <s v="theater"/>
    <x v="0"/>
    <x v="390"/>
    <d v="2015-08-19T17:03:40"/>
    <n v="84.17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x v="376"/>
    <s v="theater"/>
    <x v="0"/>
    <x v="391"/>
    <d v="2015-05-02T21:00:00"/>
    <n v="186.07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x v="377"/>
    <s v="theater"/>
    <x v="0"/>
    <x v="392"/>
    <d v="2016-01-19T04:59:00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x v="378"/>
    <s v="theater"/>
    <x v="0"/>
    <x v="393"/>
    <d v="2014-07-11T16:15:00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x v="379"/>
    <s v="theater"/>
    <x v="0"/>
    <x v="394"/>
    <d v="2015-11-13T20:17:00"/>
    <n v="59.65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x v="380"/>
    <s v="theater"/>
    <x v="0"/>
    <x v="395"/>
    <d v="2015-05-30T20:11:12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x v="381"/>
    <s v="theater"/>
    <x v="0"/>
    <x v="396"/>
    <d v="2014-09-09T12:35:4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x v="382"/>
    <s v="theater"/>
    <x v="0"/>
    <x v="397"/>
    <d v="2016-06-08T13:59:00"/>
    <n v="43.35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x v="383"/>
    <s v="theater"/>
    <x v="0"/>
    <x v="398"/>
    <d v="2015-10-23T12:43:5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x v="384"/>
    <s v="theater"/>
    <x v="0"/>
    <x v="399"/>
    <d v="2015-02-05T12:20:00"/>
    <n v="43.28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x v="385"/>
    <s v="theater"/>
    <x v="0"/>
    <x v="400"/>
    <d v="2016-03-18T20:20:12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x v="329"/>
    <s v="theater"/>
    <x v="0"/>
    <x v="401"/>
    <d v="2014-12-17T02:51:29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x v="70"/>
    <s v="theater"/>
    <x v="0"/>
    <x v="402"/>
    <d v="2016-07-09T04:00:00"/>
    <n v="68.25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x v="386"/>
    <s v="theater"/>
    <x v="0"/>
    <x v="403"/>
    <d v="2015-04-02T15:54:31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x v="387"/>
    <s v="theater"/>
    <x v="0"/>
    <x v="404"/>
    <d v="2015-04-21T17:22:07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x v="388"/>
    <s v="theater"/>
    <x v="0"/>
    <x v="405"/>
    <d v="2014-07-23T03:59:00"/>
    <n v="41.41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x v="389"/>
    <s v="theater"/>
    <x v="0"/>
    <x v="406"/>
    <d v="2016-08-13T23:29:1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x v="390"/>
    <s v="theater"/>
    <x v="0"/>
    <x v="407"/>
    <d v="2014-07-31T16:45:59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x v="391"/>
    <s v="theater"/>
    <x v="0"/>
    <x v="408"/>
    <d v="2016-10-13T18:00:27"/>
    <n v="145.8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x v="392"/>
    <s v="theater"/>
    <x v="0"/>
    <x v="409"/>
    <d v="2014-08-01T06:59:00"/>
    <n v="358.69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x v="393"/>
    <s v="theater"/>
    <x v="0"/>
    <x v="410"/>
    <d v="2015-02-12T05:59:0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x v="394"/>
    <s v="theater"/>
    <x v="0"/>
    <x v="411"/>
    <d v="2015-02-03T04:27:00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x v="395"/>
    <s v="theater"/>
    <x v="0"/>
    <x v="412"/>
    <d v="2016-05-20T11:31:00"/>
    <n v="17.53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x v="38"/>
    <s v="theater"/>
    <x v="0"/>
    <x v="413"/>
    <d v="2014-08-15T12:39:12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x v="396"/>
    <s v="theater"/>
    <x v="0"/>
    <x v="414"/>
    <d v="2016-10-29T03:00:00"/>
    <n v="57.92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x v="397"/>
    <s v="theater"/>
    <x v="0"/>
    <x v="415"/>
    <d v="2015-07-10T18:00:00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x v="398"/>
    <s v="theater"/>
    <x v="0"/>
    <x v="416"/>
    <d v="2016-10-11T03:59:00"/>
    <n v="90.68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x v="399"/>
    <s v="theater"/>
    <x v="0"/>
    <x v="417"/>
    <d v="2016-08-23T03:07:17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x v="400"/>
    <s v="theater"/>
    <x v="0"/>
    <x v="418"/>
    <d v="2015-08-09T16:00:00"/>
    <n v="57.22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x v="401"/>
    <s v="theater"/>
    <x v="0"/>
    <x v="419"/>
    <d v="2016-04-19T23:27:30"/>
    <n v="72.95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x v="402"/>
    <s v="theater"/>
    <x v="0"/>
    <x v="420"/>
    <d v="2015-03-20T15:07:12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x v="403"/>
    <s v="theater"/>
    <x v="0"/>
    <x v="421"/>
    <d v="2016-09-21T03:00:00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x v="404"/>
    <s v="theater"/>
    <x v="0"/>
    <x v="422"/>
    <d v="2016-04-28T15:24:05"/>
    <n v="50.4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x v="156"/>
    <s v="theater"/>
    <x v="0"/>
    <x v="423"/>
    <d v="2016-07-15T21:38:00"/>
    <n v="41.67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x v="405"/>
    <s v="theater"/>
    <x v="0"/>
    <x v="424"/>
    <d v="2014-08-31T20:00:00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x v="188"/>
    <s v="theater"/>
    <x v="0"/>
    <x v="425"/>
    <d v="2014-11-06T05:59:00"/>
    <n v="88.74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x v="406"/>
    <s v="theater"/>
    <x v="0"/>
    <x v="426"/>
    <d v="2015-03-20T20:27: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x v="407"/>
    <s v="theater"/>
    <x v="0"/>
    <x v="427"/>
    <d v="2016-07-20T12:02:11"/>
    <n v="51.79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x v="408"/>
    <s v="theater"/>
    <x v="0"/>
    <x v="428"/>
    <d v="2014-11-03T00:00:00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x v="120"/>
    <s v="theater"/>
    <x v="0"/>
    <x v="429"/>
    <d v="2014-10-27T03:00:00"/>
    <n v="52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x v="409"/>
    <s v="theater"/>
    <x v="0"/>
    <x v="430"/>
    <d v="2015-05-17T03:00:00"/>
    <n v="53.2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x v="410"/>
    <s v="theater"/>
    <x v="0"/>
    <x v="431"/>
    <d v="2015-03-16T21:00:00"/>
    <n v="39.6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x v="411"/>
    <s v="theater"/>
    <x v="0"/>
    <x v="432"/>
    <d v="2014-06-21T20:31:20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x v="412"/>
    <s v="theater"/>
    <x v="0"/>
    <x v="433"/>
    <d v="2015-07-10T21:00:00"/>
    <n v="164.62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x v="413"/>
    <s v="theater"/>
    <x v="0"/>
    <x v="434"/>
    <d v="2015-01-02T05:56:28"/>
    <n v="125.05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x v="414"/>
    <s v="theater"/>
    <x v="0"/>
    <x v="435"/>
    <d v="2014-07-06T18:31:06"/>
    <n v="51.88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x v="366"/>
    <s v="theater"/>
    <x v="0"/>
    <x v="436"/>
    <d v="2014-07-03T16:03:01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x v="415"/>
    <s v="theater"/>
    <x v="0"/>
    <x v="437"/>
    <d v="2016-06-15T18:14:59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x v="247"/>
    <s v="theater"/>
    <x v="0"/>
    <x v="438"/>
    <d v="2016-02-02T16:38:00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x v="416"/>
    <s v="theater"/>
    <x v="0"/>
    <x v="439"/>
    <d v="2015-06-03T06:59:00"/>
    <n v="83.14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x v="417"/>
    <s v="theater"/>
    <x v="0"/>
    <x v="440"/>
    <d v="2015-06-24T22:34:12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x v="418"/>
    <s v="theater"/>
    <x v="0"/>
    <x v="441"/>
    <d v="2015-04-17T16:00:00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x v="419"/>
    <s v="theater"/>
    <x v="0"/>
    <x v="442"/>
    <d v="2014-05-24T21:00:00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x v="420"/>
    <s v="theater"/>
    <x v="0"/>
    <x v="443"/>
    <d v="2016-04-13T19:15:24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x v="421"/>
    <s v="theater"/>
    <x v="0"/>
    <x v="444"/>
    <d v="2015-05-18T05:59:44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x v="422"/>
    <s v="theater"/>
    <x v="0"/>
    <x v="445"/>
    <d v="2015-10-26T00:13:17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x v="365"/>
    <s v="theater"/>
    <x v="0"/>
    <x v="446"/>
    <d v="2014-08-17T05:11: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x v="423"/>
    <s v="theater"/>
    <x v="0"/>
    <x v="447"/>
    <d v="2016-11-26T06:00: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x v="424"/>
    <s v="theater"/>
    <x v="0"/>
    <x v="448"/>
    <d v="2014-11-01T17:18:00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x v="425"/>
    <s v="theater"/>
    <x v="0"/>
    <x v="449"/>
    <d v="2016-09-11T20:19:2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x v="426"/>
    <s v="theater"/>
    <x v="0"/>
    <x v="450"/>
    <d v="2016-06-02T22:00:00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x v="427"/>
    <s v="theater"/>
    <x v="0"/>
    <x v="451"/>
    <d v="2016-05-28T21:44:00"/>
    <n v="40.24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x v="428"/>
    <s v="theater"/>
    <x v="0"/>
    <x v="452"/>
    <d v="2015-07-01T06:59:00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x v="429"/>
    <s v="theater"/>
    <x v="0"/>
    <x v="453"/>
    <d v="2016-03-07T04:59:00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x v="430"/>
    <s v="theater"/>
    <x v="0"/>
    <x v="454"/>
    <d v="2015-09-11T18:19:55"/>
    <n v="35.950000000000003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x v="431"/>
    <s v="theater"/>
    <x v="0"/>
    <x v="455"/>
    <d v="2016-03-16T03:59:00"/>
    <n v="136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x v="432"/>
    <s v="theater"/>
    <x v="0"/>
    <x v="456"/>
    <d v="2016-07-24T11:28:4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x v="433"/>
    <s v="theater"/>
    <x v="0"/>
    <x v="457"/>
    <d v="2015-11-19T18:58:1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x v="434"/>
    <s v="theater"/>
    <x v="0"/>
    <x v="458"/>
    <d v="2014-05-13T04:00:00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x v="435"/>
    <s v="theater"/>
    <x v="0"/>
    <x v="459"/>
    <d v="2014-08-23T17:37:20"/>
    <n v="105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x v="436"/>
    <s v="theater"/>
    <x v="0"/>
    <x v="460"/>
    <d v="2016-05-31T22:08:57"/>
    <n v="145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x v="437"/>
    <s v="theater"/>
    <x v="0"/>
    <x v="461"/>
    <d v="2016-05-10T21:00:0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x v="438"/>
    <s v="theater"/>
    <x v="0"/>
    <x v="462"/>
    <d v="2014-11-21T04:55:00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x v="439"/>
    <s v="theater"/>
    <x v="0"/>
    <x v="463"/>
    <d v="2014-07-02T14:54:06"/>
    <n v="60.33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x v="440"/>
    <s v="theater"/>
    <x v="0"/>
    <x v="464"/>
    <d v="2014-11-07T18:30:00"/>
    <n v="79.89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x v="441"/>
    <s v="theater"/>
    <x v="0"/>
    <x v="465"/>
    <d v="2015-04-23T11:53:12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x v="442"/>
    <s v="theater"/>
    <x v="0"/>
    <x v="466"/>
    <d v="2014-06-04T04:59:00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x v="443"/>
    <s v="theater"/>
    <x v="0"/>
    <x v="467"/>
    <d v="2015-02-02T04:59:00"/>
    <n v="55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x v="444"/>
    <s v="theater"/>
    <x v="0"/>
    <x v="468"/>
    <d v="2015-05-31T18:32:51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x v="445"/>
    <s v="theater"/>
    <x v="0"/>
    <x v="469"/>
    <d v="2014-09-08T03:00:00"/>
    <n v="227.27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x v="446"/>
    <s v="theater"/>
    <x v="0"/>
    <x v="470"/>
    <d v="2014-07-04T11:00:00"/>
    <n v="307.69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x v="447"/>
    <s v="theater"/>
    <x v="0"/>
    <x v="471"/>
    <d v="2014-10-02T14:21:00"/>
    <n v="50.02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x v="448"/>
    <s v="theater"/>
    <x v="0"/>
    <x v="472"/>
    <d v="2015-03-04T14:22:30"/>
    <n v="72.39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x v="449"/>
    <s v="theater"/>
    <x v="0"/>
    <x v="473"/>
    <d v="2015-09-06T13:47:00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x v="450"/>
    <s v="theater"/>
    <x v="0"/>
    <x v="474"/>
    <d v="2014-09-29T08:40:20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x v="451"/>
    <s v="theater"/>
    <x v="0"/>
    <x v="475"/>
    <d v="2015-09-15T10:06:00"/>
    <n v="41.03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x v="452"/>
    <s v="theater"/>
    <x v="0"/>
    <x v="476"/>
    <d v="2016-09-25T23:00:00"/>
    <n v="56.83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x v="453"/>
    <s v="theater"/>
    <x v="0"/>
    <x v="477"/>
    <d v="2014-09-13T04:00:00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x v="454"/>
    <s v="theater"/>
    <x v="0"/>
    <x v="478"/>
    <d v="2015-08-09T16:00:00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x v="455"/>
    <s v="theater"/>
    <x v="0"/>
    <x v="479"/>
    <d v="2016-04-28T05:59:00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x v="456"/>
    <s v="theater"/>
    <x v="0"/>
    <x v="480"/>
    <d v="2015-07-11T03:59:00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x v="457"/>
    <s v="theater"/>
    <x v="0"/>
    <x v="481"/>
    <d v="2017-01-18T12:01:58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x v="458"/>
    <s v="theater"/>
    <x v="0"/>
    <x v="482"/>
    <d v="2015-07-13T01:00:00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x v="433"/>
    <s v="theater"/>
    <x v="0"/>
    <x v="483"/>
    <d v="2016-04-10T20:00:00"/>
    <n v="125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x v="459"/>
    <s v="theater"/>
    <x v="0"/>
    <x v="484"/>
    <d v="2016-06-30T15:42:14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x v="460"/>
    <s v="theater"/>
    <x v="0"/>
    <x v="485"/>
    <d v="2014-09-18T03:59:00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x v="461"/>
    <s v="theater"/>
    <x v="0"/>
    <x v="486"/>
    <d v="2015-11-11T19:16:07"/>
    <n v="78.88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x v="462"/>
    <s v="theater"/>
    <x v="0"/>
    <x v="487"/>
    <d v="2015-10-01T15:00:23"/>
    <n v="38.28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x v="463"/>
    <s v="theater"/>
    <x v="0"/>
    <x v="488"/>
    <d v="2015-10-02T18:00:00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x v="464"/>
    <s v="theater"/>
    <x v="0"/>
    <x v="489"/>
    <d v="2015-12-20T11:59:00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x v="465"/>
    <s v="theater"/>
    <x v="0"/>
    <x v="490"/>
    <d v="2014-11-17T07:59:0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x v="466"/>
    <s v="theater"/>
    <x v="0"/>
    <x v="491"/>
    <d v="2016-08-17T10:05:40"/>
    <n v="30.95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x v="467"/>
    <s v="theater"/>
    <x v="0"/>
    <x v="492"/>
    <d v="2016-09-08T18:08:42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x v="468"/>
    <s v="theater"/>
    <x v="0"/>
    <x v="493"/>
    <d v="2016-06-26T00:04:51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x v="469"/>
    <s v="theater"/>
    <x v="0"/>
    <x v="494"/>
    <d v="2015-08-31T17:31:15"/>
    <n v="39.380000000000003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x v="470"/>
    <s v="theater"/>
    <x v="0"/>
    <x v="495"/>
    <d v="2014-09-07T14:23:4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x v="471"/>
    <s v="theater"/>
    <x v="0"/>
    <x v="496"/>
    <d v="2015-06-25T18:07:39"/>
    <n v="54.14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x v="472"/>
    <s v="theater"/>
    <x v="0"/>
    <x v="497"/>
    <d v="2015-03-07T19:57:37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x v="473"/>
    <s v="theater"/>
    <x v="0"/>
    <x v="498"/>
    <d v="2015-04-11T19:22:39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x v="474"/>
    <s v="theater"/>
    <x v="0"/>
    <x v="499"/>
    <d v="2015-04-01T03:59:00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x v="475"/>
    <s v="theater"/>
    <x v="0"/>
    <x v="500"/>
    <d v="2016-05-14T03:59:00"/>
    <n v="119.18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x v="412"/>
    <s v="theater"/>
    <x v="0"/>
    <x v="501"/>
    <d v="2016-03-05T01:00:00"/>
    <n v="164.62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x v="476"/>
    <s v="theater"/>
    <x v="0"/>
    <x v="502"/>
    <d v="2015-09-04T09:27:53"/>
    <n v="24.29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x v="477"/>
    <s v="theater"/>
    <x v="0"/>
    <x v="503"/>
    <d v="2016-05-02T21:26:38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x v="478"/>
    <s v="theater"/>
    <x v="0"/>
    <x v="504"/>
    <d v="2014-05-22T22:07:00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x v="479"/>
    <s v="theater"/>
    <x v="0"/>
    <x v="505"/>
    <d v="2014-06-28T14:05:24"/>
    <n v="38.65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x v="480"/>
    <s v="theater"/>
    <x v="0"/>
    <x v="506"/>
    <d v="2015-08-12T00:00:00"/>
    <n v="56.2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x v="481"/>
    <s v="theater"/>
    <x v="0"/>
    <x v="507"/>
    <d v="2015-02-11T17:00:00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x v="482"/>
    <s v="theater"/>
    <x v="0"/>
    <x v="508"/>
    <d v="2016-11-17T11:36:34"/>
    <n v="171.43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x v="483"/>
    <s v="theater"/>
    <x v="0"/>
    <x v="509"/>
    <d v="2014-08-17T15:35:24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x v="484"/>
    <s v="theater"/>
    <x v="0"/>
    <x v="510"/>
    <d v="2014-05-05T06:38:31"/>
    <n v="179.28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x v="485"/>
    <s v="theater"/>
    <x v="0"/>
    <x v="511"/>
    <d v="2015-06-26T21:00:00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x v="486"/>
    <s v="theater"/>
    <x v="0"/>
    <x v="512"/>
    <d v="2015-07-31T08:58:00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x v="487"/>
    <s v="theater"/>
    <x v="0"/>
    <x v="513"/>
    <d v="2015-05-27T02:45:00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x v="488"/>
    <s v="theater"/>
    <x v="0"/>
    <x v="514"/>
    <d v="2015-08-05T18:36:00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x v="489"/>
    <s v="theater"/>
    <x v="0"/>
    <x v="515"/>
    <d v="2016-03-13T22:00:00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x v="490"/>
    <s v="theater"/>
    <x v="0"/>
    <x v="516"/>
    <d v="2016-08-01T19:00:00"/>
    <n v="21.1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x v="491"/>
    <s v="theater"/>
    <x v="0"/>
    <x v="517"/>
    <d v="2015-10-05T16:00:00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x v="492"/>
    <s v="theater"/>
    <x v="0"/>
    <x v="518"/>
    <d v="2014-12-31T17:50:08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x v="493"/>
    <s v="theater"/>
    <x v="0"/>
    <x v="519"/>
    <d v="2015-01-23T12:11:23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x v="494"/>
    <s v="theater"/>
    <x v="0"/>
    <x v="520"/>
    <d v="2015-06-10T19:27:24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x v="495"/>
    <s v="theater"/>
    <x v="0"/>
    <x v="521"/>
    <d v="2014-09-17T17:46:34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x v="496"/>
    <s v="theater"/>
    <x v="0"/>
    <x v="522"/>
    <d v="2015-01-08T16:31:36"/>
    <n v="122.54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x v="497"/>
    <s v="theater"/>
    <x v="0"/>
    <x v="523"/>
    <d v="2014-12-31T07:00:00"/>
    <n v="87.96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x v="498"/>
    <s v="theater"/>
    <x v="0"/>
    <x v="524"/>
    <d v="2014-10-30T20:36:53"/>
    <n v="73.239999999999995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x v="499"/>
    <s v="theater"/>
    <x v="0"/>
    <x v="525"/>
    <d v="2015-06-21T13:41:22"/>
    <n v="55.56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x v="500"/>
    <s v="theater"/>
    <x v="0"/>
    <x v="526"/>
    <d v="2014-11-08T10:00:4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x v="501"/>
    <s v="theater"/>
    <x v="0"/>
    <x v="527"/>
    <d v="2014-11-13T23:37:28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x v="502"/>
    <s v="theater"/>
    <x v="0"/>
    <x v="528"/>
    <d v="2016-08-11T03:59:00"/>
    <n v="99.34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x v="408"/>
    <s v="theater"/>
    <x v="0"/>
    <x v="529"/>
    <d v="2016-12-05T14:10:54"/>
    <n v="20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x v="503"/>
    <s v="theater"/>
    <x v="0"/>
    <x v="530"/>
    <d v="2015-04-26T06:28:00"/>
    <n v="28.89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x v="504"/>
    <s v="theater"/>
    <x v="0"/>
    <x v="531"/>
    <d v="2016-04-30T17:36:17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x v="505"/>
    <s v="theater"/>
    <x v="0"/>
    <x v="532"/>
    <d v="2016-03-31T17:17:36"/>
    <n v="35.71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x v="506"/>
    <s v="theater"/>
    <x v="0"/>
    <x v="533"/>
    <d v="2015-03-01T04:59:00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x v="507"/>
    <s v="theater"/>
    <x v="0"/>
    <x v="534"/>
    <d v="2014-07-30T11:18:30"/>
    <n v="33.33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x v="508"/>
    <s v="theater"/>
    <x v="0"/>
    <x v="535"/>
    <d v="2016-04-05T02:18:02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x v="35"/>
    <s v="theater"/>
    <x v="0"/>
    <x v="536"/>
    <d v="2016-04-18T09:13:25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x v="509"/>
    <s v="theater"/>
    <x v="0"/>
    <x v="537"/>
    <d v="2015-07-13T07:35:44"/>
    <n v="30.9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x v="510"/>
    <s v="theater"/>
    <x v="0"/>
    <x v="538"/>
    <d v="2014-12-21T17:11:30"/>
    <n v="176.09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x v="511"/>
    <s v="theater"/>
    <x v="0"/>
    <x v="539"/>
    <d v="2016-09-23T16:44:30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x v="512"/>
    <s v="theater"/>
    <x v="0"/>
    <x v="540"/>
    <d v="2016-06-27T19:00:00"/>
    <n v="22.61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x v="513"/>
    <s v="theater"/>
    <x v="0"/>
    <x v="541"/>
    <d v="2015-04-29T23:00:00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x v="514"/>
    <s v="theater"/>
    <x v="0"/>
    <x v="542"/>
    <d v="2015-05-26T15:32:27"/>
    <n v="82.26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x v="515"/>
    <s v="theater"/>
    <x v="0"/>
    <x v="543"/>
    <d v="2014-10-20T08:00:34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x v="516"/>
    <s v="theater"/>
    <x v="0"/>
    <x v="544"/>
    <d v="2015-01-24T04:59:00"/>
    <n v="68.06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x v="517"/>
    <s v="theater"/>
    <x v="0"/>
    <x v="545"/>
    <d v="2015-02-11T04:59:00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x v="518"/>
    <s v="theater"/>
    <x v="0"/>
    <x v="546"/>
    <d v="2015-01-05T20:26:00"/>
    <n v="77.19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x v="519"/>
    <s v="theater"/>
    <x v="0"/>
    <x v="547"/>
    <d v="2016-09-04T01:36:22"/>
    <n v="55.97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x v="520"/>
    <s v="theater"/>
    <x v="0"/>
    <x v="548"/>
    <d v="2015-03-13T06:59:00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x v="521"/>
    <s v="theater"/>
    <x v="0"/>
    <x v="549"/>
    <d v="2014-08-26T17:09:42"/>
    <n v="79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x v="522"/>
    <s v="theater"/>
    <x v="0"/>
    <x v="550"/>
    <d v="2016-03-03T05:59:00"/>
    <n v="77.73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x v="523"/>
    <s v="theater"/>
    <x v="0"/>
    <x v="551"/>
    <d v="2014-09-03T04:59:00"/>
    <n v="40.78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x v="524"/>
    <s v="theater"/>
    <x v="0"/>
    <x v="552"/>
    <d v="2015-08-30T00:00:00"/>
    <n v="59.41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x v="525"/>
    <s v="theater"/>
    <x v="0"/>
    <x v="553"/>
    <d v="2016-10-13T20:22:44"/>
    <n v="3.25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x v="469"/>
    <s v="theater"/>
    <x v="0"/>
    <x v="554"/>
    <d v="2015-01-16T23:58:02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x v="526"/>
    <s v="theater"/>
    <x v="0"/>
    <x v="555"/>
    <d v="2016-05-17T21:27:59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x v="527"/>
    <s v="theater"/>
    <x v="0"/>
    <x v="556"/>
    <d v="2015-11-05T21:44:40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x v="528"/>
    <s v="theater"/>
    <x v="0"/>
    <x v="557"/>
    <d v="2016-04-29T06:59:00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x v="529"/>
    <s v="theater"/>
    <x v="0"/>
    <x v="558"/>
    <d v="2016-02-13T19:02:0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x v="530"/>
    <s v="theater"/>
    <x v="0"/>
    <x v="559"/>
    <d v="2016-08-14T14:30:57"/>
    <n v="61.06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x v="334"/>
    <s v="theater"/>
    <x v="0"/>
    <x v="560"/>
    <d v="2015-12-15T00:00:00"/>
    <n v="29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x v="531"/>
    <s v="theater"/>
    <x v="0"/>
    <x v="561"/>
    <d v="2016-06-17T14:00: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x v="532"/>
    <s v="theater"/>
    <x v="0"/>
    <x v="562"/>
    <d v="2016-03-30T22:48:05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x v="533"/>
    <s v="theater"/>
    <x v="0"/>
    <x v="563"/>
    <d v="2015-08-17T10:22:1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x v="41"/>
    <s v="theater"/>
    <x v="0"/>
    <x v="564"/>
    <d v="2015-04-08T08:53:21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x v="534"/>
    <s v="theater"/>
    <x v="0"/>
    <x v="565"/>
    <d v="2014-06-09T17:26:51"/>
    <n v="126.67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x v="535"/>
    <s v="theater"/>
    <x v="0"/>
    <x v="566"/>
    <d v="2014-06-28T14:09:34"/>
    <n v="62.5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x v="536"/>
    <s v="theater"/>
    <x v="0"/>
    <x v="567"/>
    <d v="2015-06-19T01:00:1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x v="537"/>
    <s v="theater"/>
    <x v="0"/>
    <x v="568"/>
    <d v="2015-12-10T14:14:5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x v="538"/>
    <s v="theater"/>
    <x v="0"/>
    <x v="569"/>
    <d v="2015-03-19T21:47:44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x v="539"/>
    <s v="theater"/>
    <x v="0"/>
    <x v="570"/>
    <d v="2017-02-28T00:00:00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x v="333"/>
    <s v="theater"/>
    <x v="0"/>
    <x v="571"/>
    <d v="2015-06-03T15:04:10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x v="540"/>
    <s v="theater"/>
    <x v="0"/>
    <x v="572"/>
    <d v="2016-11-19T22:00:00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x v="541"/>
    <s v="theater"/>
    <x v="0"/>
    <x v="573"/>
    <d v="2015-03-05T04:00:00"/>
    <n v="56.07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x v="542"/>
    <s v="theater"/>
    <x v="0"/>
    <x v="574"/>
    <d v="2016-09-30T21:00:00"/>
    <n v="47.03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x v="543"/>
    <s v="theater"/>
    <x v="0"/>
    <x v="575"/>
    <d v="2014-09-28T03:23:00"/>
    <n v="47.67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x v="544"/>
    <s v="theater"/>
    <x v="0"/>
    <x v="576"/>
    <d v="2014-07-26T07:00:0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x v="545"/>
    <s v="theater"/>
    <x v="0"/>
    <x v="577"/>
    <d v="2016-08-23T18:34:50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x v="546"/>
    <s v="theater"/>
    <x v="0"/>
    <x v="578"/>
    <d v="2015-07-02T15:39:37"/>
    <n v="39.49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x v="547"/>
    <s v="theater"/>
    <x v="0"/>
    <x v="579"/>
    <d v="2014-08-16T16:00:57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x v="548"/>
    <s v="theater"/>
    <x v="0"/>
    <x v="580"/>
    <d v="2016-05-21T03:59:00"/>
    <n v="68.9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x v="549"/>
    <s v="theater"/>
    <x v="0"/>
    <x v="581"/>
    <d v="2014-10-05T07:00:45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x v="550"/>
    <s v="theater"/>
    <x v="0"/>
    <x v="582"/>
    <d v="2014-06-16T17:06:3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x v="551"/>
    <s v="theater"/>
    <x v="0"/>
    <x v="583"/>
    <d v="2016-02-02T11:29:44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x v="552"/>
    <s v="theater"/>
    <x v="0"/>
    <x v="584"/>
    <d v="2014-08-10T15:59:00"/>
    <n v="57.78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x v="553"/>
    <s v="theater"/>
    <x v="0"/>
    <x v="585"/>
    <d v="2016-08-25T03:59:00"/>
    <n v="44.24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x v="554"/>
    <s v="theater"/>
    <x v="0"/>
    <x v="586"/>
    <d v="2015-08-05T08:43:27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x v="555"/>
    <s v="theater"/>
    <x v="0"/>
    <x v="587"/>
    <d v="2016-04-03T17:00:00"/>
    <n v="68.84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x v="556"/>
    <s v="theater"/>
    <x v="0"/>
    <x v="588"/>
    <d v="2015-07-18T06:59:00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x v="557"/>
    <s v="theater"/>
    <x v="0"/>
    <x v="589"/>
    <d v="2017-02-01T22:59:00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x v="558"/>
    <s v="theater"/>
    <x v="0"/>
    <x v="590"/>
    <d v="2016-06-01T21:42:00"/>
    <n v="110.75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x v="559"/>
    <s v="theater"/>
    <x v="0"/>
    <x v="591"/>
    <d v="2014-07-02T03:59:00"/>
    <n v="75.5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x v="560"/>
    <s v="theater"/>
    <x v="0"/>
    <x v="592"/>
    <d v="2015-03-19T14:39:00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x v="561"/>
    <s v="theater"/>
    <x v="0"/>
    <x v="593"/>
    <d v="2014-12-23T21:08:45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x v="562"/>
    <s v="theater"/>
    <x v="0"/>
    <x v="594"/>
    <d v="2016-04-10T04:00:00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x v="563"/>
    <s v="theater"/>
    <x v="0"/>
    <x v="595"/>
    <d v="2015-03-31T04:16:54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x v="564"/>
    <s v="theater"/>
    <x v="0"/>
    <x v="596"/>
    <d v="2016-12-21T11:50:30"/>
    <n v="26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x v="565"/>
    <s v="theater"/>
    <x v="0"/>
    <x v="597"/>
    <d v="2016-06-16T05:58: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x v="566"/>
    <s v="theater"/>
    <x v="0"/>
    <x v="598"/>
    <d v="2015-10-28T19:54:00"/>
    <n v="51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x v="567"/>
    <s v="theater"/>
    <x v="0"/>
    <x v="599"/>
    <d v="2014-07-24T07:00: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x v="568"/>
    <s v="theater"/>
    <x v="0"/>
    <x v="600"/>
    <d v="2015-07-18T23:16:59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x v="569"/>
    <s v="theater"/>
    <x v="0"/>
    <x v="601"/>
    <d v="2015-07-23T18:33:00"/>
    <n v="36.96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x v="570"/>
    <s v="theater"/>
    <x v="0"/>
    <x v="602"/>
    <d v="2015-06-11T16:12:17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x v="571"/>
    <s v="theater"/>
    <x v="0"/>
    <x v="603"/>
    <d v="2015-05-31T23:00:0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x v="572"/>
    <s v="theater"/>
    <x v="0"/>
    <x v="604"/>
    <d v="2014-07-21T03:59:00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x v="573"/>
    <s v="theater"/>
    <x v="0"/>
    <x v="605"/>
    <d v="2014-09-26T22:43:04"/>
    <n v="53.4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x v="574"/>
    <s v="theater"/>
    <x v="0"/>
    <x v="606"/>
    <d v="2014-11-05T12:52:00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x v="575"/>
    <s v="theater"/>
    <x v="0"/>
    <x v="607"/>
    <d v="2016-09-03T20:57:09"/>
    <n v="145.16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x v="576"/>
    <s v="theater"/>
    <x v="0"/>
    <x v="608"/>
    <d v="2016-05-15T23:00:0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x v="577"/>
    <s v="theater"/>
    <x v="0"/>
    <x v="609"/>
    <d v="2014-09-12T19:34:44"/>
    <n v="64.38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x v="578"/>
    <s v="theater"/>
    <x v="0"/>
    <x v="610"/>
    <d v="2014-07-03T03:59:00"/>
    <n v="62.05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x v="579"/>
    <s v="theater"/>
    <x v="0"/>
    <x v="611"/>
    <d v="2015-05-31T12:44:58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x v="580"/>
    <s v="theater"/>
    <x v="0"/>
    <x v="612"/>
    <d v="2014-07-01T04:59:0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x v="581"/>
    <s v="theater"/>
    <x v="0"/>
    <x v="613"/>
    <d v="2016-10-05T10:53:54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x v="582"/>
    <s v="theater"/>
    <x v="0"/>
    <x v="614"/>
    <d v="2016-01-15T15:38:10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x v="583"/>
    <s v="theater"/>
    <x v="0"/>
    <x v="615"/>
    <d v="2014-06-16T06:59:00"/>
    <n v="62.33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x v="584"/>
    <s v="theater"/>
    <x v="0"/>
    <x v="616"/>
    <d v="2016-10-20T02:48:16"/>
    <n v="58.79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x v="585"/>
    <s v="theater"/>
    <x v="0"/>
    <x v="617"/>
    <d v="2015-09-02T04:19:4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x v="586"/>
    <s v="theater"/>
    <x v="0"/>
    <x v="618"/>
    <d v="2014-05-19T21:00:00"/>
    <n v="41.94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x v="587"/>
    <s v="theater"/>
    <x v="0"/>
    <x v="619"/>
    <d v="2015-08-29T03:59:00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x v="588"/>
    <s v="theater"/>
    <x v="0"/>
    <x v="620"/>
    <d v="2014-06-27T05:14:15"/>
    <n v="200.49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x v="589"/>
    <s v="theater"/>
    <x v="0"/>
    <x v="621"/>
    <d v="2014-08-08T18:53:24"/>
    <n v="83.97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x v="590"/>
    <s v="theater"/>
    <x v="0"/>
    <x v="622"/>
    <d v="2015-06-21T22:25:00"/>
    <n v="57.26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x v="591"/>
    <s v="theater"/>
    <x v="0"/>
    <x v="623"/>
    <d v="2014-11-27T15:21:23"/>
    <n v="58.06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x v="592"/>
    <s v="theater"/>
    <x v="0"/>
    <x v="624"/>
    <d v="2015-03-02T04:59:00"/>
    <n v="186.8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x v="593"/>
    <s v="theater"/>
    <x v="0"/>
    <x v="625"/>
    <d v="2014-09-19T00:00:00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x v="594"/>
    <s v="theater"/>
    <x v="0"/>
    <x v="626"/>
    <d v="2015-11-30T22:30:00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x v="595"/>
    <s v="theater"/>
    <x v="0"/>
    <x v="627"/>
    <d v="2016-06-06T02:00:00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x v="596"/>
    <s v="theater"/>
    <x v="0"/>
    <x v="628"/>
    <d v="2015-01-11T20:53:3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x v="597"/>
    <s v="theater"/>
    <x v="0"/>
    <x v="629"/>
    <d v="2015-02-13T14:48:36"/>
    <n v="39.74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x v="598"/>
    <s v="theater"/>
    <x v="0"/>
    <x v="630"/>
    <d v="2016-05-10T11:10:48"/>
    <n v="72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x v="599"/>
    <s v="theater"/>
    <x v="0"/>
    <x v="631"/>
    <d v="2016-03-02T19:21:27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x v="600"/>
    <s v="theater"/>
    <x v="0"/>
    <x v="632"/>
    <d v="2014-10-15T14:26:56"/>
    <n v="63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x v="238"/>
    <s v="theater"/>
    <x v="0"/>
    <x v="633"/>
    <d v="2014-09-30T16:00:00"/>
    <n v="33.67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x v="601"/>
    <s v="theater"/>
    <x v="0"/>
    <x v="634"/>
    <d v="2015-06-04T12:59:53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x v="602"/>
    <s v="theater"/>
    <x v="0"/>
    <x v="635"/>
    <d v="2016-07-10T22:59:00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x v="603"/>
    <s v="theater"/>
    <x v="0"/>
    <x v="636"/>
    <d v="2016-08-13T06:59:00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x v="604"/>
    <s v="theater"/>
    <x v="0"/>
    <x v="637"/>
    <d v="2016-05-31T16:33:14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x v="605"/>
    <s v="theater"/>
    <x v="0"/>
    <x v="638"/>
    <d v="2014-06-23T18:00:00"/>
    <n v="83.57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x v="606"/>
    <s v="theater"/>
    <x v="0"/>
    <x v="639"/>
    <d v="2014-09-12T21:55:49"/>
    <n v="140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x v="607"/>
    <s v="theater"/>
    <x v="0"/>
    <x v="640"/>
    <d v="2016-07-22T05:26:00"/>
    <n v="80.87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x v="608"/>
    <s v="theater"/>
    <x v="0"/>
    <x v="641"/>
    <d v="2014-07-04T03:24:46"/>
    <n v="53.85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x v="609"/>
    <s v="theater"/>
    <x v="0"/>
    <x v="642"/>
    <d v="2014-06-25T16:59:06"/>
    <n v="30.93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x v="610"/>
    <s v="theater"/>
    <x v="0"/>
    <x v="643"/>
    <d v="2015-04-03T13:49:48"/>
    <n v="67.959999999999994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x v="611"/>
    <s v="theater"/>
    <x v="0"/>
    <x v="644"/>
    <d v="2014-06-15T16:00:00"/>
    <n v="27.14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x v="612"/>
    <s v="theater"/>
    <x v="0"/>
    <x v="645"/>
    <d v="2015-05-31T06:59:00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x v="613"/>
    <s v="theater"/>
    <x v="0"/>
    <x v="646"/>
    <d v="2016-06-04T17:42:46"/>
    <n v="106.84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x v="614"/>
    <s v="theater"/>
    <x v="0"/>
    <x v="647"/>
    <d v="2015-05-26T03:59:00"/>
    <n v="105.52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x v="615"/>
    <s v="theater"/>
    <x v="0"/>
    <x v="648"/>
    <d v="2015-03-31T12:52:00"/>
    <n v="132.96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x v="616"/>
    <s v="theater"/>
    <x v="0"/>
    <x v="649"/>
    <d v="2016-01-21T21:18:29"/>
    <n v="51.92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x v="617"/>
    <s v="theater"/>
    <x v="0"/>
    <x v="650"/>
    <d v="2015-05-09T20:47:29"/>
    <n v="310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x v="618"/>
    <s v="theater"/>
    <x v="0"/>
    <x v="651"/>
    <d v="2015-02-27T17:11:15"/>
    <n v="26.02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x v="435"/>
    <s v="theater"/>
    <x v="0"/>
    <x v="652"/>
    <d v="2015-06-22T17:31:06"/>
    <n v="105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x v="619"/>
    <s v="theater"/>
    <x v="0"/>
    <x v="653"/>
    <d v="2015-07-02T23:50:0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x v="620"/>
    <s v="theater"/>
    <x v="0"/>
    <x v="654"/>
    <d v="2014-11-05T23:28:04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x v="621"/>
    <s v="theater"/>
    <x v="0"/>
    <x v="655"/>
    <d v="2016-02-11T22:59:00"/>
    <n v="47.66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x v="622"/>
    <s v="theater"/>
    <x v="0"/>
    <x v="656"/>
    <d v="2014-11-30T19:04:2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x v="623"/>
    <s v="theater"/>
    <x v="0"/>
    <x v="657"/>
    <d v="2016-05-04T23:00:00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x v="624"/>
    <s v="theater"/>
    <x v="0"/>
    <x v="658"/>
    <d v="2016-02-18T21:30:00"/>
    <n v="25.4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x v="625"/>
    <s v="theater"/>
    <x v="0"/>
    <x v="659"/>
    <d v="2016-04-29T21:00:00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x v="530"/>
    <s v="theater"/>
    <x v="0"/>
    <x v="660"/>
    <d v="2016-10-20T04:55:00"/>
    <n v="61.06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x v="156"/>
    <s v="theater"/>
    <x v="0"/>
    <x v="661"/>
    <d v="2015-04-25T09:53:39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x v="626"/>
    <s v="theater"/>
    <x v="0"/>
    <x v="662"/>
    <d v="2014-07-30T23:00:00"/>
    <n v="53.29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x v="627"/>
    <s v="theater"/>
    <x v="0"/>
    <x v="663"/>
    <d v="2015-03-21T19:22:38"/>
    <n v="70.23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x v="628"/>
    <s v="theater"/>
    <x v="0"/>
    <x v="664"/>
    <d v="2016-05-31T11:00:0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x v="629"/>
    <s v="theater"/>
    <x v="0"/>
    <x v="665"/>
    <d v="2015-06-01T03:59:0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x v="630"/>
    <s v="theater"/>
    <x v="0"/>
    <x v="666"/>
    <d v="2016-06-14T21:43:00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x v="631"/>
    <s v="theater"/>
    <x v="0"/>
    <x v="667"/>
    <d v="2015-04-01T03:59:00"/>
    <n v="61.82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x v="38"/>
    <s v="theater"/>
    <x v="0"/>
    <x v="668"/>
    <d v="2015-08-20T23:00: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x v="632"/>
    <s v="theater"/>
    <x v="0"/>
    <x v="669"/>
    <d v="2014-07-17T16:33:43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x v="633"/>
    <s v="theater"/>
    <x v="0"/>
    <x v="670"/>
    <d v="2015-10-24T03:59:00"/>
    <n v="107.25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x v="634"/>
    <s v="theater"/>
    <x v="0"/>
    <x v="671"/>
    <d v="2015-03-12T19:13:02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x v="635"/>
    <s v="theater"/>
    <x v="0"/>
    <x v="672"/>
    <d v="2015-07-17T21:02:00"/>
    <n v="40.92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x v="636"/>
    <s v="theater"/>
    <x v="0"/>
    <x v="673"/>
    <d v="2015-07-05T15:38:37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x v="637"/>
    <s v="theater"/>
    <x v="0"/>
    <x v="674"/>
    <d v="2016-01-04T04:20:07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x v="638"/>
    <s v="theater"/>
    <x v="0"/>
    <x v="675"/>
    <d v="2016-01-19T22:59:00"/>
    <n v="72.38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x v="639"/>
    <s v="theater"/>
    <x v="0"/>
    <x v="676"/>
    <d v="2015-07-20T03:59:00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x v="640"/>
    <s v="theater"/>
    <x v="0"/>
    <x v="677"/>
    <d v="2016-08-01T13:41:00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x v="641"/>
    <s v="theater"/>
    <x v="0"/>
    <x v="678"/>
    <d v="2015-06-17T01:40:14"/>
    <n v="107.57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x v="389"/>
    <s v="theater"/>
    <x v="0"/>
    <x v="679"/>
    <d v="2015-05-07T10:09:54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x v="642"/>
    <s v="theater"/>
    <x v="0"/>
    <x v="680"/>
    <d v="2015-03-27T00:00:00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x v="643"/>
    <s v="theater"/>
    <x v="0"/>
    <x v="681"/>
    <d v="2014-12-31T13:39:47"/>
    <n v="178.5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x v="644"/>
    <s v="theater"/>
    <x v="0"/>
    <x v="682"/>
    <d v="2016-08-31T20:46:11"/>
    <n v="62.63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x v="645"/>
    <s v="theater"/>
    <x v="0"/>
    <x v="683"/>
    <d v="2016-05-27T17:46:51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x v="646"/>
    <s v="theater"/>
    <x v="0"/>
    <x v="684"/>
    <d v="2014-11-05T21:22:25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x v="647"/>
    <s v="theater"/>
    <x v="0"/>
    <x v="685"/>
    <d v="2016-02-20T02:45:3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x v="648"/>
    <s v="theater"/>
    <x v="0"/>
    <x v="686"/>
    <d v="2014-12-01T19:09:00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x v="649"/>
    <s v="theater"/>
    <x v="0"/>
    <x v="687"/>
    <d v="2015-06-18T10:41:07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x v="650"/>
    <s v="theater"/>
    <x v="0"/>
    <x v="688"/>
    <d v="2016-04-21T22:36:48"/>
    <n v="40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x v="651"/>
    <s v="theater"/>
    <x v="0"/>
    <x v="689"/>
    <d v="2016-08-03T04:09:00"/>
    <n v="64.290000000000006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x v="652"/>
    <s v="theater"/>
    <x v="0"/>
    <x v="690"/>
    <d v="2015-07-03T18:22:38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x v="653"/>
    <s v="theater"/>
    <x v="0"/>
    <x v="691"/>
    <d v="2015-05-22T17:03:29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x v="654"/>
    <s v="theater"/>
    <x v="0"/>
    <x v="692"/>
    <d v="2015-07-30T03:25:24"/>
    <n v="63.28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x v="655"/>
    <s v="theater"/>
    <x v="0"/>
    <x v="693"/>
    <d v="2016-03-28T15:50:29"/>
    <n v="21.6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3"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x v="0"/>
    <x v="0"/>
    <d v="2015-12-13T18:44:57"/>
    <n v="10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s v="theater"/>
    <x v="0"/>
    <x v="1"/>
    <d v="2014-06-21T11:00:0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s v="theater"/>
    <x v="0"/>
    <x v="2"/>
    <d v="2016-06-13T04:00:0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s v="theater"/>
    <x v="0"/>
    <x v="3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s v="theater"/>
    <x v="0"/>
    <x v="4"/>
    <d v="2015-06-08T00:23:53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s v="theater"/>
    <x v="0"/>
    <x v="5"/>
    <d v="2015-05-29T16:36:34"/>
    <n v="0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s v="theater"/>
    <x v="0"/>
    <x v="6"/>
    <d v="2016-05-23T19:21:0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s v="theater"/>
    <x v="0"/>
    <x v="7"/>
    <d v="2015-05-29T15:34:19"/>
    <n v="23.33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x v="0"/>
    <x v="8"/>
    <d v="2016-04-23T10:16:40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s v="theater"/>
    <x v="0"/>
    <x v="9"/>
    <d v="2014-09-06T00:10:11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s v="theater"/>
    <x v="0"/>
    <x v="10"/>
    <d v="2016-01-29T23:17:00"/>
    <n v="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s v="theater"/>
    <x v="0"/>
    <x v="11"/>
    <d v="2014-06-21T01:05:03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s v="theater"/>
    <x v="0"/>
    <x v="12"/>
    <d v="2014-09-14T04:34:57"/>
    <n v="0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s v="theater"/>
    <x v="0"/>
    <x v="13"/>
    <d v="2015-05-07T17:11:59"/>
    <n v="29.7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x v="0"/>
    <x v="14"/>
    <d v="2016-01-29T23:34:00"/>
    <n v="6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s v="theater"/>
    <x v="0"/>
    <x v="15"/>
    <d v="2015-08-08T21:34:00"/>
    <n v="24.33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s v="theater"/>
    <x v="0"/>
    <x v="16"/>
    <d v="2017-02-20T18:00:00"/>
    <n v="5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s v="theater"/>
    <x v="0"/>
    <x v="17"/>
    <d v="2014-12-05T11:28:00"/>
    <n v="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s v="theater"/>
    <x v="0"/>
    <x v="18"/>
    <d v="2015-10-16T08:41:44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s v="theater"/>
    <x v="0"/>
    <x v="19"/>
    <d v="2016-06-19T19:12:56"/>
    <n v="29.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s v="theater"/>
    <x v="0"/>
    <x v="20"/>
    <d v="2015-09-24T14:10:48"/>
    <n v="26.67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s v="theater"/>
    <x v="0"/>
    <x v="21"/>
    <d v="2014-06-24T18:57:09"/>
    <n v="18.329999999999998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s v="theater"/>
    <x v="0"/>
    <x v="22"/>
    <d v="2014-09-09T16:12:03"/>
    <n v="20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s v="theater"/>
    <x v="0"/>
    <x v="23"/>
    <d v="2015-07-17T13:18:00"/>
    <n v="13.33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s v="theater"/>
    <x v="0"/>
    <x v="24"/>
    <d v="2015-01-06T02:44:19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s v="theater"/>
    <x v="0"/>
    <x v="25"/>
    <d v="2016-10-14T22:00:00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s v="theater"/>
    <x v="0"/>
    <x v="26"/>
    <d v="2016-07-04T04:00:0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s v="theater"/>
    <x v="0"/>
    <x v="27"/>
    <d v="2016-10-05T19:50:54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s v="theater"/>
    <x v="0"/>
    <x v="28"/>
    <d v="2016-07-19T14:14:4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s v="theater"/>
    <x v="0"/>
    <x v="29"/>
    <d v="2014-05-17T04:32:45"/>
    <n v="83.33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s v="theater"/>
    <x v="0"/>
    <x v="30"/>
    <d v="2014-12-21T17:43:33"/>
    <n v="35.92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s v="theater"/>
    <x v="0"/>
    <x v="31"/>
    <d v="2015-06-20T02:47:18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s v="theater"/>
    <x v="0"/>
    <x v="32"/>
    <d v="2015-01-28T19:37:11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s v="theater"/>
    <x v="0"/>
    <x v="33"/>
    <d v="2017-01-17T20:16:26"/>
    <n v="90.33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s v="theater"/>
    <x v="0"/>
    <x v="34"/>
    <d v="2016-05-05T03:04:53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s v="theater"/>
    <x v="0"/>
    <x v="35"/>
    <d v="2015-07-16T17:51:19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s v="theater"/>
    <x v="0"/>
    <x v="36"/>
    <d v="2016-11-30T17:00:00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s v="theater"/>
    <x v="0"/>
    <x v="37"/>
    <d v="2015-07-03T14:46:35"/>
    <n v="15.7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s v="theater"/>
    <x v="0"/>
    <x v="38"/>
    <d v="2016-01-20T17:24:21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s v="theater"/>
    <x v="0"/>
    <x v="39"/>
    <d v="2015-08-20T17:05:00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s v="theater"/>
    <x v="0"/>
    <x v="40"/>
    <d v="2014-12-03T15:20:3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s v="theater"/>
    <x v="0"/>
    <x v="41"/>
    <d v="2016-05-01T14:18:38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s v="theater"/>
    <x v="0"/>
    <x v="42"/>
    <d v="2016-02-06T04:59:00"/>
    <n v="381.6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s v="theater"/>
    <x v="0"/>
    <x v="43"/>
    <d v="2014-12-05T17:27:15"/>
    <n v="46.2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s v="theater"/>
    <x v="0"/>
    <x v="44"/>
    <d v="2015-03-14T00:50: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x v="0"/>
    <x v="45"/>
    <d v="2015-09-19T03:59:0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s v="theater"/>
    <x v="0"/>
    <x v="46"/>
    <d v="2015-01-11T10:15:24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s v="theater"/>
    <x v="0"/>
    <x v="47"/>
    <d v="2014-10-18T04:59:00"/>
    <n v="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s v="theater"/>
    <x v="0"/>
    <x v="48"/>
    <d v="2014-08-29T20:43:05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s v="theater"/>
    <x v="0"/>
    <x v="49"/>
    <d v="2014-08-09T03:00:00"/>
    <n v="7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s v="theater"/>
    <x v="0"/>
    <x v="50"/>
    <d v="2016-04-15T20:12:08"/>
    <n v="27.3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s v="theater"/>
    <x v="0"/>
    <x v="51"/>
    <d v="2014-08-25T21:00:00"/>
    <n v="29.41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s v="theater"/>
    <x v="0"/>
    <x v="52"/>
    <d v="2015-01-09T02:00:00"/>
    <n v="12.5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s v="theater"/>
    <x v="0"/>
    <x v="53"/>
    <d v="2015-04-03T22:40:15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s v="theater"/>
    <x v="0"/>
    <x v="54"/>
    <d v="2014-06-22T21:00:00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s v="theater"/>
    <x v="0"/>
    <x v="55"/>
    <d v="2016-12-12T06:00:00"/>
    <n v="52.08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s v="theater"/>
    <x v="0"/>
    <x v="56"/>
    <d v="2015-10-11T15:29:0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s v="theater"/>
    <x v="0"/>
    <x v="57"/>
    <d v="2015-10-31T15:57:33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s v="theater"/>
    <x v="0"/>
    <x v="58"/>
    <d v="2016-07-24T01:52:38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s v="theater"/>
    <x v="0"/>
    <x v="59"/>
    <d v="2014-08-09T05:37:12"/>
    <n v="486.43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s v="theater"/>
    <x v="0"/>
    <x v="60"/>
    <d v="2015-02-07T21:42:19"/>
    <n v="3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s v="theater"/>
    <x v="0"/>
    <x v="61"/>
    <d v="2015-08-24T10:33:1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s v="theater"/>
    <x v="0"/>
    <x v="62"/>
    <d v="2015-09-09T04:00:18"/>
    <n v="9.75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x v="0"/>
    <x v="63"/>
    <d v="2014-11-09T12:00:00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s v="theater"/>
    <x v="0"/>
    <x v="64"/>
    <d v="2016-09-07T01:21:53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s v="theater"/>
    <x v="0"/>
    <x v="65"/>
    <d v="2015-08-01T01:00:00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s v="theater"/>
    <x v="0"/>
    <x v="66"/>
    <d v="2016-05-14T21:03:57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s v="theater"/>
    <x v="0"/>
    <x v="67"/>
    <d v="2016-06-08T17:33:39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s v="theater"/>
    <x v="0"/>
    <x v="68"/>
    <d v="2014-11-25T19:46:00"/>
    <n v="2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s v="theater"/>
    <x v="0"/>
    <x v="69"/>
    <d v="2015-06-12T20:11:27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s v="theater"/>
    <x v="0"/>
    <x v="70"/>
    <d v="2015-06-27T18:27:06"/>
    <n v="46.93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s v="theater"/>
    <x v="0"/>
    <x v="71"/>
    <d v="2016-01-15T03:09:34"/>
    <n v="78.08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s v="theater"/>
    <x v="0"/>
    <x v="72"/>
    <d v="2014-09-06T22:08:59"/>
    <n v="1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s v="theater"/>
    <x v="0"/>
    <x v="73"/>
    <d v="2015-03-14T20:46:34"/>
    <n v="1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s v="theater"/>
    <x v="0"/>
    <x v="74"/>
    <d v="2016-03-16T08:33:10"/>
    <n v="203.67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s v="theater"/>
    <x v="0"/>
    <x v="75"/>
    <d v="2014-05-19T11:26:29"/>
    <n v="20.71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s v="theater"/>
    <x v="0"/>
    <x v="76"/>
    <d v="2015-09-16T05:37:27"/>
    <n v="48.56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s v="theater"/>
    <x v="0"/>
    <x v="77"/>
    <d v="2015-10-29T15:06:47"/>
    <n v="68.099999999999994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s v="theater"/>
    <x v="0"/>
    <x v="78"/>
    <d v="2014-08-05T14:52:0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s v="theater"/>
    <x v="0"/>
    <x v="79"/>
    <d v="2015-03-25T18:01:10"/>
    <n v="51.62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s v="theater"/>
    <x v="0"/>
    <x v="80"/>
    <d v="2015-08-19T04:06:1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s v="theater"/>
    <x v="0"/>
    <x v="81"/>
    <d v="2015-03-23T03:55:1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x v="0"/>
    <x v="82"/>
    <d v="2015-08-17T16:15:59"/>
    <n v="100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s v="theater"/>
    <x v="0"/>
    <x v="83"/>
    <d v="2015-01-10T03:23:00"/>
    <n v="51.67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s v="theater"/>
    <x v="0"/>
    <x v="84"/>
    <d v="2015-01-24T12:00:00"/>
    <n v="32.75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s v="theater"/>
    <x v="0"/>
    <x v="85"/>
    <d v="2015-04-18T22:30:00"/>
    <n v="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s v="theater"/>
    <x v="0"/>
    <x v="86"/>
    <d v="2015-05-25T21:38:16"/>
    <n v="61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s v="theater"/>
    <x v="0"/>
    <x v="87"/>
    <d v="2015-05-28T16:38:09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s v="theater"/>
    <x v="0"/>
    <x v="88"/>
    <d v="2015-03-23T18:00:00"/>
    <n v="1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s v="theater"/>
    <x v="0"/>
    <x v="89"/>
    <d v="2015-11-12T06:59:00"/>
    <n v="37.5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x v="0"/>
    <x v="90"/>
    <d v="2014-07-15T22:00:00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s v="theater"/>
    <x v="0"/>
    <x v="91"/>
    <d v="2016-07-17T10:47:48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s v="theater"/>
    <x v="0"/>
    <x v="92"/>
    <d v="2014-08-12T01:53:58"/>
    <n v="25.57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s v="theater"/>
    <x v="0"/>
    <x v="93"/>
    <d v="2015-12-17T22:05:5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x v="0"/>
    <x v="94"/>
    <d v="2014-09-06T05:09:04"/>
    <n v="25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s v="theater"/>
    <x v="0"/>
    <x v="95"/>
    <d v="2014-07-03T17:02:44"/>
    <n v="0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s v="theater"/>
    <x v="0"/>
    <x v="96"/>
    <d v="2014-07-05T03:59:00"/>
    <n v="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x v="0"/>
    <x v="97"/>
    <d v="2014-08-10T16:45:02"/>
    <n v="10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s v="theater"/>
    <x v="0"/>
    <x v="98"/>
    <d v="2016-10-08T09:20:39"/>
    <n v="202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x v="0"/>
    <x v="99"/>
    <d v="2015-07-05T22:59:00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s v="theater"/>
    <x v="0"/>
    <x v="100"/>
    <d v="2014-07-20T18:51:27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s v="theater"/>
    <x v="0"/>
    <x v="101"/>
    <d v="2014-05-11T11:50:52"/>
    <n v="47.7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s v="theater"/>
    <x v="0"/>
    <x v="102"/>
    <d v="2014-06-01T01:44:24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s v="theater"/>
    <x v="0"/>
    <x v="103"/>
    <d v="2014-06-03T06:59:00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s v="theater"/>
    <x v="0"/>
    <x v="104"/>
    <d v="2015-10-01T15:02:54"/>
    <n v="70.17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s v="theater"/>
    <x v="0"/>
    <x v="105"/>
    <d v="2014-10-04T06:59:00"/>
    <n v="23.63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s v="theater"/>
    <x v="0"/>
    <x v="106"/>
    <d v="2015-07-19T05:23:11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s v="theater"/>
    <x v="0"/>
    <x v="107"/>
    <d v="2015-10-18T19:36:29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s v="theater"/>
    <x v="0"/>
    <x v="108"/>
    <d v="2015-06-11T18:24:44"/>
    <n v="75.45999999999999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s v="theater"/>
    <x v="0"/>
    <x v="109"/>
    <d v="2015-01-01T02:59:03"/>
    <n v="9.5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s v="theater"/>
    <x v="0"/>
    <x v="110"/>
    <d v="2015-07-17T10:32:5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s v="theater"/>
    <x v="0"/>
    <x v="111"/>
    <d v="2015-03-27T03:34:36"/>
    <n v="10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s v="theater"/>
    <x v="0"/>
    <x v="112"/>
    <d v="2014-09-01T20:09:38"/>
    <n v="13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s v="theater"/>
    <x v="0"/>
    <x v="113"/>
    <d v="2015-05-09T21:14:18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s v="theater"/>
    <x v="0"/>
    <x v="114"/>
    <d v="2015-03-26T22:17:51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s v="theater"/>
    <x v="0"/>
    <x v="115"/>
    <d v="2015-03-08T16:50:03"/>
    <n v="1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s v="theater"/>
    <x v="0"/>
    <x v="116"/>
    <d v="2014-08-01T17:12:00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x v="0"/>
    <x v="117"/>
    <d v="2015-05-22T21:00:00"/>
    <n v="1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s v="theater"/>
    <x v="0"/>
    <x v="118"/>
    <d v="2014-06-25T21:00:0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s v="theater"/>
    <x v="0"/>
    <x v="119"/>
    <d v="2014-08-12T15:51:50"/>
    <n v="81.540000000000006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x v="0"/>
    <x v="120"/>
    <d v="2014-11-12T21:47:00"/>
    <n v="1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s v="theater"/>
    <x v="0"/>
    <x v="121"/>
    <d v="2016-09-12T16:59:00"/>
    <n v="1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s v="theater"/>
    <x v="0"/>
    <x v="122"/>
    <d v="2015-11-05T16:11:45"/>
    <n v="0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s v="theater"/>
    <x v="0"/>
    <x v="123"/>
    <d v="2015-11-17T22:24:14"/>
    <n v="20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s v="theater"/>
    <x v="0"/>
    <x v="124"/>
    <d v="2014-08-30T05:30:00"/>
    <n v="46.43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s v="theater"/>
    <x v="0"/>
    <x v="125"/>
    <d v="2016-03-23T03:29:00"/>
    <n v="5.5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s v="theater"/>
    <x v="0"/>
    <x v="126"/>
    <d v="2016-06-18T19:32:19"/>
    <n v="50.2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s v="theater"/>
    <x v="0"/>
    <x v="127"/>
    <d v="2017-02-26T13:05:58"/>
    <n v="38.71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s v="theater"/>
    <x v="0"/>
    <x v="128"/>
    <d v="2015-01-04T23:26:00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s v="theater"/>
    <x v="0"/>
    <x v="129"/>
    <d v="2015-08-15T18:12:24"/>
    <n v="315.5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s v="theater"/>
    <x v="0"/>
    <x v="130"/>
    <d v="2015-03-23T04:59:00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s v="theater"/>
    <x v="0"/>
    <x v="131"/>
    <d v="2014-08-24T07:00:00"/>
    <n v="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s v="theater"/>
    <x v="0"/>
    <x v="132"/>
    <d v="2014-07-01T06:00:00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s v="theater"/>
    <x v="0"/>
    <x v="133"/>
    <d v="2016-12-06T04:59:00"/>
    <n v="47.27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x v="0"/>
    <x v="134"/>
    <d v="2015-02-28T06:00:18"/>
    <n v="50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s v="theater"/>
    <x v="0"/>
    <x v="135"/>
    <d v="2014-06-17T04:36:18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s v="theater"/>
    <x v="0"/>
    <x v="136"/>
    <d v="2015-01-08T20:58:03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s v="theater"/>
    <x v="0"/>
    <x v="137"/>
    <d v="2015-08-17T16:00:00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s v="theater"/>
    <x v="0"/>
    <x v="138"/>
    <d v="2014-08-12T18:36:01"/>
    <n v="62.5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s v="theater"/>
    <x v="0"/>
    <x v="139"/>
    <d v="2015-06-11T02:13:11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s v="theater"/>
    <x v="0"/>
    <x v="140"/>
    <d v="2015-12-19T19:49:59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s v="theater"/>
    <x v="0"/>
    <x v="141"/>
    <d v="2016-11-14T12:14:02"/>
    <n v="47.26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s v="theater"/>
    <x v="0"/>
    <x v="142"/>
    <d v="2015-08-14T19:38:00"/>
    <n v="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s v="theater"/>
    <x v="0"/>
    <x v="143"/>
    <d v="2015-04-15T05:04:0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s v="theater"/>
    <x v="0"/>
    <x v="144"/>
    <d v="2015-06-11T23:00:00"/>
    <n v="24.71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s v="theater"/>
    <x v="0"/>
    <x v="145"/>
    <d v="2015-06-26T13:25:00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s v="theater"/>
    <x v="0"/>
    <x v="146"/>
    <d v="2014-10-26T20:08:00"/>
    <n v="38.25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s v="theater"/>
    <x v="0"/>
    <x v="147"/>
    <d v="2014-07-29T03:14:56"/>
    <n v="16.25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s v="theater"/>
    <x v="0"/>
    <x v="148"/>
    <d v="2014-09-11T08:37:22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s v="theater"/>
    <x v="0"/>
    <x v="149"/>
    <d v="2015-09-07T18:09:57"/>
    <n v="61.6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s v="theater"/>
    <x v="0"/>
    <x v="150"/>
    <d v="2014-11-26T20:29:37"/>
    <n v="83.14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s v="theater"/>
    <x v="0"/>
    <x v="151"/>
    <d v="2015-04-25T04:35:0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s v="theater"/>
    <x v="0"/>
    <x v="152"/>
    <d v="2015-11-30T06:04:09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s v="theater"/>
    <x v="0"/>
    <x v="153"/>
    <d v="2015-05-10T22:59:00"/>
    <n v="33.67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s v="theater"/>
    <x v="0"/>
    <x v="154"/>
    <d v="2016-06-01T23:38:29"/>
    <n v="5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s v="theater"/>
    <x v="0"/>
    <x v="155"/>
    <d v="2016-06-03T11:19:12"/>
    <n v="0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s v="theater"/>
    <x v="0"/>
    <x v="156"/>
    <d v="2014-09-11T12:39:21"/>
    <n v="10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s v="theater"/>
    <x v="0"/>
    <x v="157"/>
    <d v="2014-08-04T16:00:00"/>
    <n v="4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s v="theater"/>
    <x v="0"/>
    <x v="158"/>
    <d v="2016-01-18T00:00:00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s v="theater"/>
    <x v="0"/>
    <x v="159"/>
    <d v="2016-11-13T10:17:40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s v="theater"/>
    <x v="0"/>
    <x v="160"/>
    <d v="2014-10-26T18:00:0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s v="theater"/>
    <x v="0"/>
    <x v="161"/>
    <d v="2015-03-02T23:00:00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s v="theater"/>
    <x v="0"/>
    <x v="162"/>
    <d v="2015-04-09T23:31:11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s v="theater"/>
    <x v="0"/>
    <x v="163"/>
    <d v="2014-06-26T23:02:02"/>
    <n v="57.25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x v="0"/>
    <x v="164"/>
    <d v="2014-07-30T20:53:59"/>
    <n v="5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s v="theater"/>
    <x v="0"/>
    <x v="165"/>
    <d v="2014-12-27T02:02:28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x v="0"/>
    <x v="166"/>
    <d v="2014-08-09T06:25:04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s v="theater"/>
    <x v="0"/>
    <x v="167"/>
    <d v="2015-10-16T04:59:00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s v="theater"/>
    <x v="0"/>
    <x v="168"/>
    <d v="2016-09-18T19:51:05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s v="theater"/>
    <x v="0"/>
    <x v="169"/>
    <d v="2016-04-01T06:00:00"/>
    <n v="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s v="theater"/>
    <x v="0"/>
    <x v="170"/>
    <d v="2015-09-06T03:38:27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s v="theater"/>
    <x v="0"/>
    <x v="171"/>
    <d v="2016-03-16T03:02:44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s v="theater"/>
    <x v="0"/>
    <x v="172"/>
    <d v="2016-07-17T00:43:00"/>
    <n v="91.83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s v="theater"/>
    <x v="0"/>
    <x v="173"/>
    <d v="2015-10-01T13:00:00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s v="theater"/>
    <x v="0"/>
    <x v="174"/>
    <d v="2015-10-04T15:45:46"/>
    <n v="57.17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s v="theater"/>
    <x v="0"/>
    <x v="175"/>
    <d v="2016-12-01T07:18:40"/>
    <n v="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s v="theater"/>
    <x v="0"/>
    <x v="176"/>
    <d v="2016-07-11T15:09:20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s v="theater"/>
    <x v="0"/>
    <x v="177"/>
    <d v="2015-06-27T21:44:14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s v="theater"/>
    <x v="0"/>
    <x v="178"/>
    <d v="2014-10-07T04:30:00"/>
    <n v="5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s v="theater"/>
    <x v="0"/>
    <x v="179"/>
    <d v="2015-01-02T11:49:11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s v="theater"/>
    <x v="0"/>
    <x v="180"/>
    <d v="2014-11-25T01:00:00"/>
    <n v="25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s v="theater"/>
    <x v="0"/>
    <x v="181"/>
    <d v="2015-06-16T21:41:54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s v="theater"/>
    <x v="0"/>
    <x v="182"/>
    <d v="2015-11-02T16:50:00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s v="theater"/>
    <x v="0"/>
    <x v="183"/>
    <d v="2015-08-27T15:54:35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s v="theater"/>
    <x v="0"/>
    <x v="184"/>
    <d v="2015-05-15T19:14:28"/>
    <n v="5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s v="theater"/>
    <x v="0"/>
    <x v="185"/>
    <d v="2015-02-28T08:00:00"/>
    <n v="39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s v="theater"/>
    <x v="0"/>
    <x v="186"/>
    <d v="2016-10-02T03:25:44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s v="theater"/>
    <x v="0"/>
    <x v="187"/>
    <d v="2014-09-07T07:48:43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s v="theater"/>
    <x v="0"/>
    <x v="188"/>
    <d v="2015-02-11T02:53:41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s v="theater"/>
    <x v="0"/>
    <x v="189"/>
    <d v="2016-04-08T18:35:00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s v="theater"/>
    <x v="0"/>
    <x v="190"/>
    <d v="2016-05-03T18:49:02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s v="theater"/>
    <x v="0"/>
    <x v="191"/>
    <d v="2015-10-26T18:58:10"/>
    <n v="25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s v="theater"/>
    <x v="0"/>
    <x v="192"/>
    <d v="2016-07-29T23:29:00"/>
    <n v="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s v="theater"/>
    <x v="0"/>
    <x v="193"/>
    <d v="2014-07-14T15:37:44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s v="theater"/>
    <x v="0"/>
    <x v="194"/>
    <d v="2015-11-28T21:22:21"/>
    <n v="53.13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s v="theater"/>
    <x v="0"/>
    <x v="195"/>
    <d v="2016-04-25T00:20:00"/>
    <n v="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s v="theater"/>
    <x v="0"/>
    <x v="196"/>
    <d v="2016-07-08T23:25:5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s v="theater"/>
    <x v="0"/>
    <x v="197"/>
    <d v="2014-08-02T14:00:00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s v="theater"/>
    <x v="0"/>
    <x v="198"/>
    <d v="2014-09-28T18:55:5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s v="theater"/>
    <x v="0"/>
    <x v="199"/>
    <d v="2016-01-03T20:17:36"/>
    <n v="11.25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s v="theater"/>
    <x v="0"/>
    <x v="200"/>
    <d v="2014-05-08T21:23:3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s v="theater"/>
    <x v="0"/>
    <x v="201"/>
    <d v="2015-11-28T14:54:54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s v="theater"/>
    <x v="0"/>
    <x v="202"/>
    <d v="2015-11-18T04:41:57"/>
    <n v="0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s v="theater"/>
    <x v="0"/>
    <x v="203"/>
    <d v="2015-04-19T16:19:4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s v="theater"/>
    <x v="0"/>
    <x v="204"/>
    <d v="2016-04-14T04:39:40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s v="theater"/>
    <x v="0"/>
    <x v="205"/>
    <d v="2014-07-24T02:59:00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s v="theater"/>
    <x v="0"/>
    <x v="206"/>
    <d v="2017-03-06T06:58:27"/>
    <n v="41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s v="theater"/>
    <x v="0"/>
    <x v="207"/>
    <d v="2016-05-22T19:34:33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s v="theater"/>
    <x v="0"/>
    <x v="208"/>
    <d v="2016-08-29T03:55:00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s v="theater"/>
    <x v="0"/>
    <x v="209"/>
    <d v="2016-04-17T20:43:31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s v="theater"/>
    <x v="0"/>
    <x v="210"/>
    <d v="2014-07-21T12:52:06"/>
    <n v="22.67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s v="theater"/>
    <x v="0"/>
    <x v="211"/>
    <d v="2015-02-06T01:37:14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s v="theater"/>
    <x v="0"/>
    <x v="212"/>
    <d v="2016-05-09T04:00:00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s v="theater"/>
    <x v="0"/>
    <x v="213"/>
    <d v="2016-06-02T13:07:28"/>
    <n v="29.09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s v="theater"/>
    <x v="0"/>
    <x v="214"/>
    <d v="2016-07-13T20:48:18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s v="theater"/>
    <x v="0"/>
    <x v="215"/>
    <d v="2014-08-01T07:00:00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s v="theater"/>
    <x v="0"/>
    <x v="216"/>
    <d v="2016-07-22T18:55:3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s v="theater"/>
    <x v="0"/>
    <x v="217"/>
    <d v="2015-01-31T15:25:53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s v="theater"/>
    <x v="0"/>
    <x v="218"/>
    <d v="2015-03-29T20:00:00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s v="theater"/>
    <x v="0"/>
    <x v="219"/>
    <d v="2014-07-05T14:22:27"/>
    <n v="64.290000000000006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s v="theater"/>
    <x v="0"/>
    <x v="220"/>
    <d v="2016-07-17T04:19:09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x v="0"/>
    <x v="221"/>
    <d v="2015-07-07T19:26: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s v="theater"/>
    <x v="0"/>
    <x v="222"/>
    <d v="2014-05-20T06:59:00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s v="theater"/>
    <x v="0"/>
    <x v="223"/>
    <d v="2014-11-08T00:00:00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s v="theater"/>
    <x v="0"/>
    <x v="224"/>
    <d v="2016-02-20T21:05:00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s v="theater"/>
    <x v="0"/>
    <x v="225"/>
    <d v="2016-05-06T13:04:00"/>
    <n v="37.54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s v="theater"/>
    <x v="0"/>
    <x v="226"/>
    <d v="2014-05-16T22:11:30"/>
    <n v="11.62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s v="theater"/>
    <x v="0"/>
    <x v="227"/>
    <d v="2015-08-29T01:56:53"/>
    <n v="8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s v="theater"/>
    <x v="0"/>
    <x v="228"/>
    <d v="2015-11-08T18:59:41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s v="theater"/>
    <x v="0"/>
    <x v="229"/>
    <d v="2016-03-02T16:08:13"/>
    <n v="2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x v="0"/>
    <x v="230"/>
    <d v="2015-05-31T15:28:02"/>
    <n v="100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s v="theater"/>
    <x v="0"/>
    <x v="231"/>
    <d v="2015-12-11T23:34:19"/>
    <n v="60.11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s v="theater"/>
    <x v="0"/>
    <x v="232"/>
    <d v="2015-05-13T20:45:12"/>
    <n v="3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s v="theater"/>
    <x v="0"/>
    <x v="233"/>
    <d v="2014-07-19T09:21:3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x v="0"/>
    <x v="234"/>
    <d v="2015-02-14T11:27:00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s v="theater"/>
    <x v="0"/>
    <x v="235"/>
    <d v="2014-11-20T16:04:00"/>
    <n v="29.2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s v="theater"/>
    <x v="0"/>
    <x v="236"/>
    <d v="2015-04-05T08:23:41"/>
    <n v="0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s v="theater"/>
    <x v="0"/>
    <x v="237"/>
    <d v="2015-03-28T22:07:0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s v="theater"/>
    <x v="0"/>
    <x v="238"/>
    <d v="2014-08-31T19:51:49"/>
    <n v="82.57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s v="theater"/>
    <x v="0"/>
    <x v="239"/>
    <d v="2016-05-07T14:29:18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s v="theater"/>
    <x v="0"/>
    <x v="240"/>
    <d v="2017-03-01T19:00:00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s v="theater"/>
    <x v="0"/>
    <x v="241"/>
    <d v="2014-09-27T01:02:41"/>
    <n v="5.75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s v="theater"/>
    <x v="0"/>
    <x v="242"/>
    <d v="2015-02-15T14:05:47"/>
    <n v="100.5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s v="theater"/>
    <x v="0"/>
    <x v="243"/>
    <d v="2014-10-08T03:54:17"/>
    <n v="1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s v="theater"/>
    <x v="0"/>
    <x v="244"/>
    <d v="2014-10-20T19:23:05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s v="theater"/>
    <x v="0"/>
    <x v="245"/>
    <d v="2016-02-16T18:33:07"/>
    <n v="2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s v="theater"/>
    <x v="0"/>
    <x v="246"/>
    <d v="2014-08-26T16:28:0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x v="0"/>
    <x v="247"/>
    <d v="2015-07-22T23:08:27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s v="theater"/>
    <x v="0"/>
    <x v="248"/>
    <d v="2014-09-09T16:49:20"/>
    <n v="25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s v="theater"/>
    <x v="0"/>
    <x v="249"/>
    <d v="2014-10-26T18:29:2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s v="theater"/>
    <x v="0"/>
    <x v="250"/>
    <d v="2015-01-28T13:04:38"/>
    <n v="4.75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s v="theater"/>
    <x v="0"/>
    <x v="251"/>
    <d v="2015-05-02T13:04:09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s v="theater"/>
    <x v="0"/>
    <x v="252"/>
    <d v="2015-02-16T07:13:43"/>
    <n v="1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s v="theater"/>
    <x v="0"/>
    <x v="253"/>
    <d v="2016-03-05T05:54:29"/>
    <n v="0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s v="theater"/>
    <x v="0"/>
    <x v="254"/>
    <d v="2015-07-19T18:44:23"/>
    <n v="1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s v="theater"/>
    <x v="0"/>
    <x v="255"/>
    <d v="2014-09-17T20:56:40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s v="theater"/>
    <x v="0"/>
    <x v="256"/>
    <d v="2014-09-04T16:07:54"/>
    <n v="52.5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s v="theater"/>
    <x v="0"/>
    <x v="257"/>
    <d v="2016-10-07T21:51:48"/>
    <n v="32.5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s v="theater"/>
    <x v="0"/>
    <x v="258"/>
    <d v="2016-04-15T16:28:00"/>
    <n v="7.25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s v="theater"/>
    <x v="0"/>
    <x v="259"/>
    <d v="2015-03-24T03:34:59"/>
    <n v="33.33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s v="theater"/>
    <x v="0"/>
    <x v="260"/>
    <d v="2014-10-26T21:52:38"/>
    <n v="62.5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s v="theater"/>
    <x v="0"/>
    <x v="261"/>
    <d v="2015-02-01T02:54:00"/>
    <n v="63.56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s v="theater"/>
    <x v="0"/>
    <x v="262"/>
    <d v="2016-03-24T22:59:23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s v="theater"/>
    <x v="0"/>
    <x v="263"/>
    <d v="2015-08-31T16:04:57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x v="0"/>
    <x v="264"/>
    <d v="2015-07-26T05:42:16"/>
    <n v="62.5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s v="theater"/>
    <x v="0"/>
    <x v="265"/>
    <d v="2015-12-04T16:43:59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s v="theater"/>
    <x v="0"/>
    <x v="266"/>
    <d v="2017-02-23T01:00:00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s v="theater"/>
    <x v="0"/>
    <x v="267"/>
    <d v="2014-06-05T22:31:40"/>
    <n v="51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s v="theater"/>
    <x v="0"/>
    <x v="268"/>
    <d v="2015-12-14T00:36:10"/>
    <n v="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s v="theater"/>
    <x v="0"/>
    <x v="269"/>
    <d v="2016-02-03T18:49:00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s v="theater"/>
    <x v="0"/>
    <x v="270"/>
    <d v="2014-12-18T15:02:44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s v="theater"/>
    <x v="0"/>
    <x v="271"/>
    <d v="2015-12-15T20:25:1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s v="theater"/>
    <x v="0"/>
    <x v="272"/>
    <d v="2016-10-02T09:00:00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s v="theater"/>
    <x v="0"/>
    <x v="273"/>
    <d v="2015-04-03T21:44:10"/>
    <n v="10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s v="theater"/>
    <x v="0"/>
    <x v="274"/>
    <d v="2014-10-21T21:11:2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s v="theater"/>
    <x v="0"/>
    <x v="275"/>
    <d v="2014-07-01T22:30:00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s v="theater"/>
    <x v="0"/>
    <x v="276"/>
    <d v="2016-05-24T14:25:0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s v="theater"/>
    <x v="0"/>
    <x v="277"/>
    <d v="2014-10-17T19:10:10"/>
    <n v="75.25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x v="0"/>
    <x v="278"/>
    <d v="2015-12-01T05:59:00"/>
    <n v="6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s v="theater"/>
    <x v="0"/>
    <x v="279"/>
    <d v="2015-07-18T03:00:00"/>
    <n v="125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s v="theater"/>
    <x v="0"/>
    <x v="280"/>
    <d v="2016-09-06T11:22:34"/>
    <n v="10.5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s v="theater"/>
    <x v="0"/>
    <x v="281"/>
    <d v="2015-01-20T19:16:00"/>
    <n v="7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s v="theater"/>
    <x v="0"/>
    <x v="282"/>
    <d v="2014-11-20T22:58:45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s v="theater"/>
    <x v="0"/>
    <x v="283"/>
    <d v="2015-04-10T05:00:00"/>
    <n v="56.25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s v="theater"/>
    <x v="0"/>
    <x v="284"/>
    <d v="2014-08-21T04:49:49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s v="theater"/>
    <x v="0"/>
    <x v="285"/>
    <d v="2014-10-22T15:36:50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s v="theater"/>
    <x v="0"/>
    <x v="286"/>
    <d v="2015-01-11T01:00:00"/>
    <n v="27.5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s v="theater"/>
    <x v="0"/>
    <x v="287"/>
    <d v="2016-04-11T11:13:07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s v="theater"/>
    <x v="0"/>
    <x v="288"/>
    <d v="2015-07-14T23:00:15"/>
    <n v="16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s v="theater"/>
    <x v="0"/>
    <x v="289"/>
    <d v="2014-10-23T15:16:31"/>
    <n v="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s v="theater"/>
    <x v="0"/>
    <x v="290"/>
    <d v="2014-05-09T06:53:0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s v="theater"/>
    <x v="0"/>
    <x v="291"/>
    <d v="2014-10-13T21:05:1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x v="0"/>
    <x v="292"/>
    <d v="2014-11-15T20:00:00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s v="theater"/>
    <x v="0"/>
    <x v="293"/>
    <d v="2016-10-01T04:00:0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s v="theater"/>
    <x v="0"/>
    <x v="294"/>
    <d v="2014-06-19T15:33:51"/>
    <n v="41.95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s v="theater"/>
    <x v="0"/>
    <x v="295"/>
    <d v="2016-07-03T19:59:00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s v="theater"/>
    <x v="0"/>
    <x v="296"/>
    <d v="2015-11-25T23:00:00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s v="theater"/>
    <x v="0"/>
    <x v="297"/>
    <d v="2016-04-01T03:59:00"/>
    <n v="23.75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s v="theater"/>
    <x v="0"/>
    <x v="298"/>
    <d v="2014-09-16T03:00:00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s v="theater"/>
    <x v="0"/>
    <x v="299"/>
    <d v="2014-06-23T16:00:00"/>
    <n v="57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s v="theater"/>
    <x v="0"/>
    <x v="300"/>
    <d v="2016-04-21T02:23:43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s v="theater"/>
    <x v="0"/>
    <x v="301"/>
    <d v="2016-07-02T17:44:28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s v="theater"/>
    <x v="0"/>
    <x v="302"/>
    <d v="2014-06-27T16:21:24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s v="theater"/>
    <x v="0"/>
    <x v="303"/>
    <d v="2015-04-29T14:07:06"/>
    <n v="64.17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s v="theater"/>
    <x v="0"/>
    <x v="304"/>
    <d v="2014-08-12T22:50:1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s v="theater"/>
    <x v="0"/>
    <x v="305"/>
    <d v="2016-05-19T00:56:28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s v="theater"/>
    <x v="0"/>
    <x v="306"/>
    <d v="2015-09-28T02:49:10"/>
    <n v="179.12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x v="0"/>
    <x v="307"/>
    <d v="2017-01-13T23:05:00"/>
    <n v="34.950000000000003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s v="theater"/>
    <x v="0"/>
    <x v="308"/>
    <d v="2015-02-28T12:00:00"/>
    <n v="33.08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s v="theater"/>
    <x v="0"/>
    <x v="309"/>
    <d v="2015-03-01T03:00:00"/>
    <n v="27.5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s v="theater"/>
    <x v="0"/>
    <x v="310"/>
    <d v="2016-12-26T19:18:51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s v="theater"/>
    <x v="0"/>
    <x v="311"/>
    <d v="2014-08-21T18:35:11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s v="theater"/>
    <x v="0"/>
    <x v="312"/>
    <d v="2015-05-09T04:00:00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s v="theater"/>
    <x v="0"/>
    <x v="313"/>
    <d v="2015-11-05T14:16:15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s v="theater"/>
    <x v="0"/>
    <x v="314"/>
    <d v="2014-06-30T17:28:00"/>
    <n v="44.31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s v="theater"/>
    <x v="0"/>
    <x v="315"/>
    <d v="2014-10-21T19:51:0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s v="theater"/>
    <x v="0"/>
    <x v="316"/>
    <d v="2016-12-21T17:03:14"/>
    <n v="222.5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s v="theater"/>
    <x v="0"/>
    <x v="317"/>
    <d v="2017-01-27T18:54:02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s v="theater"/>
    <x v="0"/>
    <x v="318"/>
    <d v="2016-06-19T22:32:01"/>
    <n v="5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s v="theater"/>
    <x v="0"/>
    <x v="319"/>
    <d v="2016-06-14T18:54:0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s v="theater"/>
    <x v="0"/>
    <x v="320"/>
    <d v="2015-03-08T12:57:05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x v="0"/>
    <x v="321"/>
    <d v="2015-11-14T23:00:00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s v="theater"/>
    <x v="0"/>
    <x v="322"/>
    <d v="2016-01-14T18:16:5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s v="theater"/>
    <x v="0"/>
    <x v="323"/>
    <d v="2016-10-09T10:28:2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s v="theater"/>
    <x v="0"/>
    <x v="324"/>
    <d v="2015-03-24T03:59:00"/>
    <n v="1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s v="theater"/>
    <x v="0"/>
    <x v="325"/>
    <d v="2015-11-21T04:00:00"/>
    <n v="9.4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s v="theater"/>
    <x v="0"/>
    <x v="326"/>
    <d v="2016-07-17T17:49:46"/>
    <n v="0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s v="theater"/>
    <x v="0"/>
    <x v="327"/>
    <d v="2015-01-16T10:26:00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s v="theater"/>
    <x v="0"/>
    <x v="328"/>
    <d v="2015-05-31T17:35:00"/>
    <n v="3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s v="theater"/>
    <x v="0"/>
    <x v="329"/>
    <d v="2015-08-07T15:00:00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s v="theater"/>
    <x v="0"/>
    <x v="330"/>
    <d v="2015-01-16T12:09:11"/>
    <n v="25.5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s v="theater"/>
    <x v="0"/>
    <x v="331"/>
    <d v="2015-04-05T03:40:47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s v="theater"/>
    <x v="0"/>
    <x v="332"/>
    <d v="2015-08-22T19:34:53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s v="theater"/>
    <x v="0"/>
    <x v="333"/>
    <d v="2014-10-22T04:59:00"/>
    <n v="91.25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s v="theater"/>
    <x v="0"/>
    <x v="334"/>
    <d v="2016-12-19T00:45:50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s v="theater"/>
    <x v="0"/>
    <x v="335"/>
    <d v="2017-02-28T08:51:00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s v="theater"/>
    <x v="0"/>
    <x v="336"/>
    <d v="2016-01-31T23:55:00"/>
    <n v="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s v="theater"/>
    <x v="0"/>
    <x v="337"/>
    <d v="2016-06-04T17:19:57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s v="theater"/>
    <x v="0"/>
    <x v="338"/>
    <d v="2016-09-02T20:24:33"/>
    <n v="50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s v="theater"/>
    <x v="0"/>
    <x v="339"/>
    <d v="2014-10-25T02:59:5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s v="theater"/>
    <x v="0"/>
    <x v="340"/>
    <d v="2017-01-25T21:41:22"/>
    <n v="0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s v="theater"/>
    <x v="0"/>
    <x v="341"/>
    <d v="2016-05-15T20:21:13"/>
    <n v="22.8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s v="theater"/>
    <x v="0"/>
    <x v="342"/>
    <d v="2015-08-26T18:32:0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s v="theater"/>
    <x v="0"/>
    <x v="343"/>
    <d v="2016-10-27T06:40:34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s v="theater"/>
    <x v="0"/>
    <x v="344"/>
    <d v="2016-12-26T00:15:09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s v="theater"/>
    <x v="0"/>
    <x v="345"/>
    <d v="2015-04-02T01:00:00"/>
    <n v="106.97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s v="theater"/>
    <x v="0"/>
    <x v="346"/>
    <d v="2014-09-24T22:00:01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s v="theater"/>
    <x v="0"/>
    <x v="347"/>
    <d v="2017-03-03T05:00:00"/>
    <n v="59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s v="theater"/>
    <x v="0"/>
    <x v="348"/>
    <d v="2015-11-29T13:56:44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s v="theater"/>
    <x v="0"/>
    <x v="349"/>
    <d v="2016-07-21T15:02:31"/>
    <n v="14.33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s v="theater"/>
    <x v="0"/>
    <x v="350"/>
    <d v="2015-02-24T03:15:40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s v="theater"/>
    <x v="0"/>
    <x v="351"/>
    <d v="2016-02-28T00:00:0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s v="theater"/>
    <x v="0"/>
    <x v="352"/>
    <d v="2016-01-08T06:34:0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CA3A9-FB82-A64F-87E6-F6FDBC0B9D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7EC67-7907-4254-B169-9DA420662B1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915CF-ECE0-AB4E-A274-4E57545D8C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E5ADB-C8F1-C84E-B0B7-26AA565148DF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21" hier="-1"/>
    <pageField fld="17" hier="-1"/>
  </pageFields>
  <dataFields count="1">
    <dataField name="Count of outcomes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11F9E1-035D-8D42-93BA-C2DDE12B78E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x="2"/>
        <item x="3"/>
        <item x="4"/>
        <item sd="0" x="5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C6ECA-C7B2-4BCC-9624-8BBC97EDA6C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B16" firstHeaderRow="1" firstDataRow="1" firstDataCol="1" rowPageCount="1" colPageCount="1"/>
  <pivotFields count="23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57">
        <item x="525"/>
        <item x="113"/>
        <item x="80"/>
        <item x="561"/>
        <item x="337"/>
        <item x="437"/>
        <item x="464"/>
        <item x="78"/>
        <item x="489"/>
        <item x="604"/>
        <item x="367"/>
        <item x="539"/>
        <item x="395"/>
        <item x="231"/>
        <item x="257"/>
        <item x="513"/>
        <item x="42"/>
        <item x="240"/>
        <item x="386"/>
        <item x="97"/>
        <item x="408"/>
        <item x="571"/>
        <item x="92"/>
        <item x="490"/>
        <item x="636"/>
        <item x="655"/>
        <item x="354"/>
        <item x="512"/>
        <item x="485"/>
        <item x="276"/>
        <item x="576"/>
        <item x="75"/>
        <item x="192"/>
        <item x="23"/>
        <item x="335"/>
        <item x="476"/>
        <item x="63"/>
        <item x="273"/>
        <item x="53"/>
        <item x="74"/>
        <item x="19"/>
        <item x="72"/>
        <item x="429"/>
        <item x="624"/>
        <item x="101"/>
        <item x="564"/>
        <item x="618"/>
        <item x="494"/>
        <item x="237"/>
        <item x="243"/>
        <item x="339"/>
        <item x="611"/>
        <item x="389"/>
        <item x="30"/>
        <item x="282"/>
        <item x="321"/>
        <item x="345"/>
        <item x="132"/>
        <item x="79"/>
        <item x="503"/>
        <item x="334"/>
        <item x="261"/>
        <item x="203"/>
        <item x="4"/>
        <item x="551"/>
        <item x="349"/>
        <item x="242"/>
        <item x="531"/>
        <item x="310"/>
        <item x="397"/>
        <item x="271"/>
        <item x="368"/>
        <item x="89"/>
        <item x="529"/>
        <item x="594"/>
        <item x="423"/>
        <item x="314"/>
        <item x="609"/>
        <item x="509"/>
        <item x="466"/>
        <item x="126"/>
        <item x="380"/>
        <item x="473"/>
        <item x="46"/>
        <item x="567"/>
        <item x="141"/>
        <item x="151"/>
        <item x="347"/>
        <item x="21"/>
        <item x="279"/>
        <item x="149"/>
        <item x="507"/>
        <item x="390"/>
        <item x="238"/>
        <item x="266"/>
        <item x="61"/>
        <item x="121"/>
        <item x="411"/>
        <item x="426"/>
        <item x="331"/>
        <item x="15"/>
        <item x="123"/>
        <item x="184"/>
        <item x="361"/>
        <item x="86"/>
        <item x="536"/>
        <item x="505"/>
        <item x="405"/>
        <item x="268"/>
        <item x="430"/>
        <item x="28"/>
        <item x="333"/>
        <item x="25"/>
        <item x="152"/>
        <item x="57"/>
        <item x="54"/>
        <item x="172"/>
        <item x="458"/>
        <item x="44"/>
        <item x="569"/>
        <item x="537"/>
        <item x="173"/>
        <item x="71"/>
        <item x="135"/>
        <item x="356"/>
        <item x="506"/>
        <item x="219"/>
        <item x="462"/>
        <item x="315"/>
        <item x="130"/>
        <item x="640"/>
        <item x="601"/>
        <item x="479"/>
        <item x="417"/>
        <item x="469"/>
        <item x="546"/>
        <item x="500"/>
        <item x="410"/>
        <item x="147"/>
        <item x="597"/>
        <item x="45"/>
        <item x="31"/>
        <item x="574"/>
        <item x="650"/>
        <item x="154"/>
        <item x="427"/>
        <item x="366"/>
        <item x="94"/>
        <item x="504"/>
        <item x="599"/>
        <item x="239"/>
        <item x="523"/>
        <item x="17"/>
        <item x="635"/>
        <item x="477"/>
        <item x="451"/>
        <item x="387"/>
        <item x="381"/>
        <item x="211"/>
        <item x="388"/>
        <item x="119"/>
        <item x="156"/>
        <item x="124"/>
        <item x="102"/>
        <item x="586"/>
        <item x="39"/>
        <item x="460"/>
        <item x="59"/>
        <item x="486"/>
        <item x="603"/>
        <item x="73"/>
        <item x="384"/>
        <item x="382"/>
        <item x="628"/>
        <item x="465"/>
        <item x="55"/>
        <item x="93"/>
        <item x="307"/>
        <item x="26"/>
        <item x="553"/>
        <item x="64"/>
        <item x="8"/>
        <item x="95"/>
        <item x="341"/>
        <item x="463"/>
        <item x="58"/>
        <item x="527"/>
        <item x="275"/>
        <item x="394"/>
        <item x="457"/>
        <item x="585"/>
        <item x="311"/>
        <item x="450"/>
        <item x="174"/>
        <item x="244"/>
        <item x="565"/>
        <item x="468"/>
        <item x="248"/>
        <item x="195"/>
        <item x="364"/>
        <item x="157"/>
        <item x="153"/>
        <item x="487"/>
        <item x="40"/>
        <item x="542"/>
        <item x="420"/>
        <item x="488"/>
        <item x="68"/>
        <item x="621"/>
        <item x="543"/>
        <item x="425"/>
        <item x="49"/>
        <item x="214"/>
        <item x="632"/>
        <item x="236"/>
        <item x="254"/>
        <item x="528"/>
        <item x="459"/>
        <item x="262"/>
        <item x="623"/>
        <item x="520"/>
        <item x="38"/>
        <item x="447"/>
        <item x="160"/>
        <item x="168"/>
        <item x="77"/>
        <item x="404"/>
        <item x="182"/>
        <item x="81"/>
        <item x="98"/>
        <item x="139"/>
        <item x="393"/>
        <item x="566"/>
        <item x="329"/>
        <item x="60"/>
        <item x="365"/>
        <item x="407"/>
        <item x="205"/>
        <item x="414"/>
        <item x="616"/>
        <item x="120"/>
        <item x="32"/>
        <item x="370"/>
        <item x="533"/>
        <item x="176"/>
        <item x="212"/>
        <item x="224"/>
        <item x="215"/>
        <item x="409"/>
        <item x="626"/>
        <item x="255"/>
        <item x="568"/>
        <item x="573"/>
        <item x="163"/>
        <item x="608"/>
        <item x="471"/>
        <item x="225"/>
        <item x="305"/>
        <item x="322"/>
        <item x="222"/>
        <item x="443"/>
        <item x="399"/>
        <item x="493"/>
        <item x="467"/>
        <item x="247"/>
        <item x="499"/>
        <item x="297"/>
        <item x="336"/>
        <item x="519"/>
        <item x="541"/>
        <item x="480"/>
        <item x="299"/>
        <item x="452"/>
        <item x="634"/>
        <item x="167"/>
        <item x="249"/>
        <item x="400"/>
        <item x="590"/>
        <item x="649"/>
        <item x="181"/>
        <item x="200"/>
        <item x="148"/>
        <item x="194"/>
        <item x="552"/>
        <item x="396"/>
        <item x="591"/>
        <item x="136"/>
        <item x="495"/>
        <item x="508"/>
        <item x="348"/>
        <item x="111"/>
        <item x="189"/>
        <item x="584"/>
        <item x="441"/>
        <item x="646"/>
        <item x="373"/>
        <item x="491"/>
        <item x="587"/>
        <item x="474"/>
        <item x="524"/>
        <item x="177"/>
        <item x="251"/>
        <item x="379"/>
        <item x="187"/>
        <item x="428"/>
        <item x="137"/>
        <item x="439"/>
        <item x="196"/>
        <item x="115"/>
        <item x="82"/>
        <item x="99"/>
        <item x="554"/>
        <item x="216"/>
        <item x="218"/>
        <item x="259"/>
        <item x="530"/>
        <item x="478"/>
        <item x="309"/>
        <item x="631"/>
        <item x="264"/>
        <item x="578"/>
        <item x="582"/>
        <item x="583"/>
        <item x="535"/>
        <item x="625"/>
        <item x="644"/>
        <item x="595"/>
        <item x="372"/>
        <item x="161"/>
        <item x="127"/>
        <item x="600"/>
        <item x="159"/>
        <item x="654"/>
        <item x="138"/>
        <item x="34"/>
        <item x="301"/>
        <item x="358"/>
        <item x="7"/>
        <item x="88"/>
        <item x="378"/>
        <item x="125"/>
        <item x="651"/>
        <item x="577"/>
        <item x="402"/>
        <item x="383"/>
        <item x="639"/>
        <item x="91"/>
        <item x="415"/>
        <item x="142"/>
        <item x="20"/>
        <item x="326"/>
        <item x="66"/>
        <item x="197"/>
        <item x="24"/>
        <item x="43"/>
        <item x="579"/>
        <item x="470"/>
        <item x="267"/>
        <item x="540"/>
        <item x="434"/>
        <item x="169"/>
        <item x="41"/>
        <item x="316"/>
        <item x="444"/>
        <item x="209"/>
        <item x="65"/>
        <item x="313"/>
        <item x="610"/>
        <item x="516"/>
        <item x="70"/>
        <item x="338"/>
        <item x="515"/>
        <item x="228"/>
        <item x="555"/>
        <item x="548"/>
        <item x="233"/>
        <item x="538"/>
        <item x="190"/>
        <item x="292"/>
        <item x="107"/>
        <item x="648"/>
        <item x="627"/>
        <item x="213"/>
        <item x="642"/>
        <item x="353"/>
        <item x="432"/>
        <item x="202"/>
        <item x="37"/>
        <item x="112"/>
        <item x="360"/>
        <item x="12"/>
        <item x="158"/>
        <item x="294"/>
        <item x="317"/>
        <item x="3"/>
        <item x="598"/>
        <item x="357"/>
        <item x="278"/>
        <item x="638"/>
        <item x="448"/>
        <item x="517"/>
        <item x="204"/>
        <item x="622"/>
        <item x="401"/>
        <item x="50"/>
        <item x="498"/>
        <item x="580"/>
        <item x="235"/>
        <item x="556"/>
        <item x="593"/>
        <item x="424"/>
        <item x="6"/>
        <item x="108"/>
        <item x="208"/>
        <item x="645"/>
        <item x="256"/>
        <item x="442"/>
        <item x="559"/>
        <item x="454"/>
        <item x="226"/>
        <item x="325"/>
        <item x="296"/>
        <item x="385"/>
        <item x="518"/>
        <item x="180"/>
        <item x="150"/>
        <item x="522"/>
        <item x="288"/>
        <item x="419"/>
        <item x="265"/>
        <item x="630"/>
        <item x="461"/>
        <item x="105"/>
        <item x="521"/>
        <item x="421"/>
        <item x="143"/>
        <item x="637"/>
        <item x="281"/>
        <item x="440"/>
        <item x="260"/>
        <item x="131"/>
        <item x="104"/>
        <item x="277"/>
        <item x="545"/>
        <item x="133"/>
        <item x="607"/>
        <item x="283"/>
        <item x="193"/>
        <item x="22"/>
        <item x="570"/>
        <item x="350"/>
        <item x="456"/>
        <item x="526"/>
        <item x="362"/>
        <item x="514"/>
        <item x="129"/>
        <item x="199"/>
        <item x="416"/>
        <item x="304"/>
        <item x="90"/>
        <item x="605"/>
        <item x="589"/>
        <item x="375"/>
        <item x="241"/>
        <item x="547"/>
        <item x="324"/>
        <item x="162"/>
        <item x="619"/>
        <item x="9"/>
        <item x="56"/>
        <item x="497"/>
        <item x="544"/>
        <item x="572"/>
        <item x="188"/>
        <item x="103"/>
        <item x="252"/>
        <item x="51"/>
        <item x="377"/>
        <item x="398"/>
        <item x="62"/>
        <item x="146"/>
        <item x="290"/>
        <item x="33"/>
        <item x="562"/>
        <item x="69"/>
        <item x="1"/>
        <item x="295"/>
        <item x="327"/>
        <item x="210"/>
        <item x="263"/>
        <item x="369"/>
        <item x="106"/>
        <item x="449"/>
        <item x="300"/>
        <item x="312"/>
        <item x="438"/>
        <item x="183"/>
        <item x="550"/>
        <item x="492"/>
        <item x="206"/>
        <item x="85"/>
        <item x="128"/>
        <item x="455"/>
        <item x="502"/>
        <item x="581"/>
        <item x="342"/>
        <item x="16"/>
        <item x="330"/>
        <item x="155"/>
        <item x="140"/>
        <item x="47"/>
        <item x="359"/>
        <item x="122"/>
        <item x="76"/>
        <item x="27"/>
        <item x="472"/>
        <item x="84"/>
        <item x="320"/>
        <item x="435"/>
        <item x="227"/>
        <item x="614"/>
        <item x="220"/>
        <item x="165"/>
        <item x="179"/>
        <item x="613"/>
        <item x="481"/>
        <item x="633"/>
        <item x="641"/>
        <item x="291"/>
        <item x="100"/>
        <item x="286"/>
        <item x="293"/>
        <item x="116"/>
        <item x="346"/>
        <item x="118"/>
        <item x="483"/>
        <item x="558"/>
        <item x="612"/>
        <item x="2"/>
        <item x="323"/>
        <item x="83"/>
        <item x="114"/>
        <item x="289"/>
        <item x="422"/>
        <item x="620"/>
        <item x="557"/>
        <item x="352"/>
        <item x="191"/>
        <item x="217"/>
        <item x="280"/>
        <item x="343"/>
        <item x="13"/>
        <item x="340"/>
        <item x="475"/>
        <item x="198"/>
        <item x="287"/>
        <item x="652"/>
        <item x="596"/>
        <item x="67"/>
        <item x="496"/>
        <item x="109"/>
        <item x="433"/>
        <item x="413"/>
        <item x="245"/>
        <item x="234"/>
        <item x="418"/>
        <item x="96"/>
        <item x="48"/>
        <item x="10"/>
        <item x="534"/>
        <item x="303"/>
        <item x="29"/>
        <item x="164"/>
        <item x="11"/>
        <item x="229"/>
        <item x="186"/>
        <item x="145"/>
        <item x="615"/>
        <item x="328"/>
        <item x="371"/>
        <item x="230"/>
        <item x="35"/>
        <item x="431"/>
        <item x="117"/>
        <item x="501"/>
        <item x="284"/>
        <item x="453"/>
        <item x="144"/>
        <item x="647"/>
        <item x="606"/>
        <item x="246"/>
        <item x="175"/>
        <item x="272"/>
        <item x="532"/>
        <item x="374"/>
        <item x="436"/>
        <item x="575"/>
        <item x="269"/>
        <item x="391"/>
        <item x="298"/>
        <item x="406"/>
        <item x="0"/>
        <item x="223"/>
        <item x="52"/>
        <item x="511"/>
        <item x="270"/>
        <item x="602"/>
        <item x="355"/>
        <item x="412"/>
        <item x="170"/>
        <item x="36"/>
        <item x="482"/>
        <item x="250"/>
        <item x="510"/>
        <item x="318"/>
        <item x="201"/>
        <item x="285"/>
        <item x="643"/>
        <item x="484"/>
        <item x="185"/>
        <item x="332"/>
        <item x="302"/>
        <item x="376"/>
        <item x="592"/>
        <item x="178"/>
        <item x="351"/>
        <item x="629"/>
        <item x="588"/>
        <item x="134"/>
        <item x="563"/>
        <item x="232"/>
        <item x="344"/>
        <item x="253"/>
        <item x="221"/>
        <item x="258"/>
        <item x="445"/>
        <item x="560"/>
        <item x="207"/>
        <item x="18"/>
        <item x="171"/>
        <item x="166"/>
        <item x="110"/>
        <item x="87"/>
        <item x="274"/>
        <item x="363"/>
        <item x="306"/>
        <item x="446"/>
        <item x="617"/>
        <item x="14"/>
        <item x="392"/>
        <item x="319"/>
        <item x="549"/>
        <item x="403"/>
        <item x="308"/>
        <item x="5"/>
        <item x="653"/>
        <item t="default"/>
      </items>
    </pivotField>
    <pivotField showAll="0"/>
    <pivotField axis="axisPage" showAll="0">
      <items count="2">
        <item x="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7" item="0" hier="-1"/>
  </pageFields>
  <dataFields count="1">
    <dataField name="Sum of Average Donation" fld="15" baseField="0" baseItem="0"/>
  </dataFields>
  <chartFormats count="1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7FEFF9-CE61-46BA-87EE-BC7CA32D954E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16" firstHeaderRow="1" firstDataRow="1" firstDataCol="1" rowPageCount="1" colPageCount="1"/>
  <pivotFields count="23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7" hier="-1"/>
  </pageFields>
  <dataFields count="1">
    <dataField name="Sum of Average Donation" fld="15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522" activePane="bottomRight" state="frozen"/>
      <selection pane="topRight" activeCell="D1" sqref="D1"/>
      <selection pane="bottomLeft" activeCell="A2" sqref="A2"/>
      <selection pane="bottomRight" activeCell="P2924" sqref="P2924"/>
    </sheetView>
  </sheetViews>
  <sheetFormatPr baseColWidth="10" defaultColWidth="8.83203125" defaultRowHeight="15" x14ac:dyDescent="0.2"/>
  <cols>
    <col min="1" max="1" width="7.5" style="10" bestFit="1" customWidth="1"/>
    <col min="2" max="2" width="38.5" style="3" customWidth="1"/>
    <col min="3" max="3" width="40.33203125" style="3" customWidth="1"/>
    <col min="4" max="4" width="16.83203125" style="6" bestFit="1" customWidth="1"/>
    <col min="5" max="5" width="13.5" style="8" bestFit="1" customWidth="1"/>
    <col min="6" max="6" width="14.6640625" bestFit="1" customWidth="1"/>
    <col min="7" max="7" width="12.83203125" bestFit="1" customWidth="1"/>
    <col min="8" max="8" width="13.6640625" bestFit="1" customWidth="1"/>
    <col min="9" max="9" width="13.5" bestFit="1" customWidth="1"/>
    <col min="10" max="10" width="17" bestFit="1" customWidth="1"/>
    <col min="11" max="11" width="14.5" bestFit="1" customWidth="1"/>
    <col min="12" max="12" width="19.33203125" bestFit="1" customWidth="1"/>
    <col min="13" max="13" width="13.83203125" bestFit="1" customWidth="1"/>
    <col min="14" max="14" width="29.83203125" bestFit="1" customWidth="1"/>
    <col min="15" max="15" width="23.33203125" bestFit="1" customWidth="1"/>
    <col min="16" max="16" width="22.1640625" bestFit="1" customWidth="1"/>
    <col min="17" max="17" width="13.83203125" bestFit="1" customWidth="1"/>
    <col min="18" max="18" width="17.1640625" bestFit="1" customWidth="1"/>
    <col min="19" max="19" width="28.5" style="16" bestFit="1" customWidth="1"/>
    <col min="20" max="20" width="27" bestFit="1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</row>
    <row r="2" spans="1:20" ht="48" hidden="1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</row>
    <row r="3" spans="1:20" ht="32" hidden="1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</row>
    <row r="4" spans="1:20" ht="48" hidden="1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32" hidden="1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6">
        <f t="shared" si="6"/>
        <v>41835.821226851855</v>
      </c>
      <c r="T67" s="16">
        <f t="shared" si="7"/>
        <v>41862.249305555553</v>
      </c>
    </row>
    <row r="68" spans="1:20" ht="32" hidden="1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 s="10">
        <v>3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48" hidden="1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6">
        <f t="shared" si="10"/>
        <v>41882.937303240738</v>
      </c>
      <c r="T131" s="16">
        <f t="shared" si="11"/>
        <v>41942.937303240738</v>
      </c>
    </row>
    <row r="132" spans="1:20" ht="48" hidden="1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48" hidden="1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6">
        <f t="shared" si="14"/>
        <v>41911.934791666667</v>
      </c>
      <c r="T195" s="16">
        <f t="shared" si="15"/>
        <v>41971.976458333331</v>
      </c>
    </row>
    <row r="196" spans="1:20" ht="48" hidden="1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48" hidden="1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6">
        <f t="shared" si="18"/>
        <v>42479.626875000002</v>
      </c>
      <c r="T259" s="16">
        <f t="shared" si="19"/>
        <v>42509.626875000002</v>
      </c>
    </row>
    <row r="260" spans="1:20" ht="48" hidden="1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48" hidden="1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6">
        <f t="shared" si="22"/>
        <v>42647.446597222224</v>
      </c>
      <c r="T323" s="16">
        <f t="shared" si="23"/>
        <v>42682.488263888896</v>
      </c>
    </row>
    <row r="324" spans="1:20" ht="48" hidden="1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48" hidden="1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6">
        <f t="shared" si="26"/>
        <v>41934.584502314814</v>
      </c>
      <c r="T387" s="16">
        <f t="shared" si="27"/>
        <v>41964.626168981486</v>
      </c>
    </row>
    <row r="388" spans="1:20" ht="48" hidden="1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48" hidden="1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6">
        <f t="shared" si="30"/>
        <v>41534.568113425928</v>
      </c>
      <c r="T451" s="16">
        <f t="shared" si="31"/>
        <v>41564.568113425928</v>
      </c>
    </row>
    <row r="452" spans="1:20" ht="48" hidden="1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32" hidden="1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6">
        <f t="shared" si="34"/>
        <v>42552.653993055559</v>
      </c>
      <c r="T515" s="16">
        <f t="shared" si="35"/>
        <v>42597.291666666672</v>
      </c>
    </row>
    <row r="516" spans="1:20" ht="48" hidden="1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2" t="s">
        <v>8317</v>
      </c>
      <c r="R578" t="s">
        <v>8318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48" hidden="1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16">
        <f t="shared" si="38"/>
        <v>42450.589143518519</v>
      </c>
      <c r="T579" s="16">
        <f t="shared" si="39"/>
        <v>42510.589143518519</v>
      </c>
    </row>
    <row r="580" spans="1:20" ht="32" hidden="1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8317</v>
      </c>
      <c r="R642" t="s">
        <v>8319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48" hidden="1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16">
        <f t="shared" si="42"/>
        <v>42199.57</v>
      </c>
      <c r="T643" s="16">
        <f t="shared" si="43"/>
        <v>42229.57</v>
      </c>
    </row>
    <row r="644" spans="1:20" ht="48" hidden="1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8317</v>
      </c>
      <c r="R706" t="s">
        <v>8319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32" hidden="1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16">
        <f t="shared" si="46"/>
        <v>42726.491643518515</v>
      </c>
      <c r="T707" s="16">
        <f t="shared" si="47"/>
        <v>42756.491643518515</v>
      </c>
    </row>
    <row r="708" spans="1:20" ht="48" hidden="1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2" t="s">
        <v>8320</v>
      </c>
      <c r="R770" t="s">
        <v>8322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48" hidden="1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16">
        <f t="shared" si="50"/>
        <v>41604.996458333335</v>
      </c>
      <c r="T771" s="16">
        <f t="shared" si="51"/>
        <v>41634.996458333335</v>
      </c>
    </row>
    <row r="772" spans="1:20" ht="48" hidden="1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8323</v>
      </c>
      <c r="R834" t="s">
        <v>8324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t="16" hidden="1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16">
        <f t="shared" si="54"/>
        <v>41718.878182870372</v>
      </c>
      <c r="T835" s="16">
        <f t="shared" si="55"/>
        <v>41748.878182870372</v>
      </c>
    </row>
    <row r="836" spans="1:20" ht="48" hidden="1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8323</v>
      </c>
      <c r="R898" t="s">
        <v>8327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48" hidden="1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16">
        <f t="shared" si="58"/>
        <v>41211.688750000001</v>
      </c>
      <c r="T899" s="16">
        <f t="shared" si="59"/>
        <v>41241.730416666665</v>
      </c>
    </row>
    <row r="900" spans="1:20" ht="48" hidden="1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8317</v>
      </c>
      <c r="R962" t="s">
        <v>8319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48" hidden="1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16">
        <f t="shared" si="62"/>
        <v>42740.693692129629</v>
      </c>
      <c r="T963" s="16">
        <f t="shared" si="63"/>
        <v>42786.791666666672</v>
      </c>
    </row>
    <row r="964" spans="1:20" ht="48" hidden="1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8323</v>
      </c>
      <c r="R1026" t="s">
        <v>8328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32" hidden="1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16">
        <f t="shared" si="66"/>
        <v>42049.833761574075</v>
      </c>
      <c r="T1027" s="16">
        <f t="shared" si="67"/>
        <v>42079.792094907403</v>
      </c>
    </row>
    <row r="1028" spans="1:20" ht="48" hidden="1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8331</v>
      </c>
      <c r="R1090" t="s">
        <v>8332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32" hidden="1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16">
        <f t="shared" si="70"/>
        <v>42151.189525462964</v>
      </c>
      <c r="T1091" s="16">
        <f t="shared" si="71"/>
        <v>42181.189525462964</v>
      </c>
    </row>
    <row r="1092" spans="1:20" ht="48" hidden="1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8334</v>
      </c>
      <c r="R1154" t="s">
        <v>8335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32" hidden="1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16">
        <f t="shared" si="74"/>
        <v>42143.714178240742</v>
      </c>
      <c r="T1155" s="16">
        <f t="shared" si="75"/>
        <v>42173.714178240742</v>
      </c>
    </row>
    <row r="1156" spans="1:20" ht="48" hidden="1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8336</v>
      </c>
      <c r="R1218" t="s">
        <v>8337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48" hidden="1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16">
        <f t="shared" si="78"/>
        <v>42535.809490740736</v>
      </c>
      <c r="T1219" s="16">
        <f t="shared" si="79"/>
        <v>42565.809490740736</v>
      </c>
    </row>
    <row r="1220" spans="1:20" ht="48" hidden="1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8323</v>
      </c>
      <c r="R1282" t="s">
        <v>8324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48" hidden="1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16">
        <f t="shared" si="82"/>
        <v>41463.743472222224</v>
      </c>
      <c r="T1283" s="16">
        <f t="shared" si="83"/>
        <v>41483.743472222224</v>
      </c>
    </row>
    <row r="1284" spans="1:20" ht="48" hidden="1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8320</v>
      </c>
      <c r="R1346" t="s">
        <v>8321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48" hidden="1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16">
        <f t="shared" si="86"/>
        <v>41799.814340277779</v>
      </c>
      <c r="T1347" s="16">
        <f t="shared" si="87"/>
        <v>41834.814340277779</v>
      </c>
    </row>
    <row r="1348" spans="1:20" ht="48" hidden="1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8320</v>
      </c>
      <c r="R1410" t="s">
        <v>8339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48" hidden="1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16">
        <f t="shared" si="90"/>
        <v>41945.133506944447</v>
      </c>
      <c r="T1411" s="16">
        <f t="shared" si="91"/>
        <v>42005.175173611111</v>
      </c>
    </row>
    <row r="1412" spans="1:20" ht="48" hidden="1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8320</v>
      </c>
      <c r="R1474" t="s">
        <v>8340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t="16" hidden="1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16">
        <f t="shared" si="94"/>
        <v>40939.979618055557</v>
      </c>
      <c r="T1475" s="16">
        <f t="shared" si="95"/>
        <v>40969.979618055557</v>
      </c>
    </row>
    <row r="1476" spans="1:20" ht="48" hidden="1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8336</v>
      </c>
      <c r="R1538" t="s">
        <v>8337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48" hidden="1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16">
        <f t="shared" si="98"/>
        <v>42552.315127314811</v>
      </c>
      <c r="T1539" s="16">
        <f t="shared" si="99"/>
        <v>42588.75</v>
      </c>
    </row>
    <row r="1540" spans="1:20" ht="48" hidden="1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8336</v>
      </c>
      <c r="R1602" t="s">
        <v>8343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48" hidden="1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16">
        <f t="shared" si="102"/>
        <v>40638.092974537038</v>
      </c>
      <c r="T1603" s="16">
        <f t="shared" si="103"/>
        <v>40668.092974537038</v>
      </c>
    </row>
    <row r="1604" spans="1:20" ht="48" hidden="1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8323</v>
      </c>
      <c r="R1666" t="s">
        <v>8344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48" hidden="1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16">
        <f t="shared" si="106"/>
        <v>40564.649456018517</v>
      </c>
      <c r="T1667" s="16">
        <f t="shared" si="107"/>
        <v>40596.125</v>
      </c>
    </row>
    <row r="1668" spans="1:20" ht="48" hidden="1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8323</v>
      </c>
      <c r="R1730" t="s">
        <v>8345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48" hidden="1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16">
        <f t="shared" si="110"/>
        <v>42471.052152777775</v>
      </c>
      <c r="T1731" s="16">
        <f t="shared" si="111"/>
        <v>42531.052152777775</v>
      </c>
    </row>
    <row r="1732" spans="1:20" ht="48" hidden="1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8336</v>
      </c>
      <c r="R1794" t="s">
        <v>8337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48" hidden="1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16">
        <f t="shared" si="114"/>
        <v>41940.89166666667</v>
      </c>
      <c r="T1795" s="16">
        <f t="shared" si="115"/>
        <v>41970.933333333334</v>
      </c>
    </row>
    <row r="1796" spans="1:20" ht="48" hidden="1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8323</v>
      </c>
      <c r="R1858" t="s">
        <v>8324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48" hidden="1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16">
        <f t="shared" si="118"/>
        <v>41864.76866898148</v>
      </c>
      <c r="T1859" s="16">
        <f t="shared" si="119"/>
        <v>41894.76866898148</v>
      </c>
    </row>
    <row r="1860" spans="1:20" ht="48" hidden="1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8317</v>
      </c>
      <c r="R1922" t="s">
        <v>8346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32" hidden="1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16">
        <f t="shared" si="122"/>
        <v>41074.221562500003</v>
      </c>
      <c r="T1923" s="16">
        <f t="shared" si="123"/>
        <v>41104.221562500003</v>
      </c>
    </row>
    <row r="1924" spans="1:20" ht="48" hidden="1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8336</v>
      </c>
      <c r="R1986" t="s">
        <v>8348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48" hidden="1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16">
        <f t="shared" si="126"/>
        <v>42555.698738425926</v>
      </c>
      <c r="T1987" s="16">
        <f t="shared" si="127"/>
        <v>42584.958333333328</v>
      </c>
    </row>
    <row r="1988" spans="1:20" ht="48" hidden="1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8317</v>
      </c>
      <c r="R2050" t="s">
        <v>8347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t="16" hidden="1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16">
        <f t="shared" si="130"/>
        <v>41575.527349537035</v>
      </c>
      <c r="T2051" s="16">
        <f t="shared" si="131"/>
        <v>41610.957638888889</v>
      </c>
    </row>
    <row r="2052" spans="1:20" ht="48" hidden="1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8323</v>
      </c>
      <c r="R2114" t="s">
        <v>8327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32" hidden="1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16">
        <f t="shared" si="134"/>
        <v>41870.86546296296</v>
      </c>
      <c r="T2115" s="16">
        <f t="shared" si="135"/>
        <v>41905.86546296296</v>
      </c>
    </row>
    <row r="2116" spans="1:20" ht="48" hidden="1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8323</v>
      </c>
      <c r="R2178" t="s">
        <v>8324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64" hidden="1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16">
        <f t="shared" si="138"/>
        <v>42502.250775462962</v>
      </c>
      <c r="T2179" s="16">
        <f t="shared" si="139"/>
        <v>42527.250775462962</v>
      </c>
    </row>
    <row r="2180" spans="1:20" ht="48" hidden="1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8331</v>
      </c>
      <c r="R2242" t="s">
        <v>8349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48" hidden="1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16">
        <f t="shared" si="142"/>
        <v>42766.827546296292</v>
      </c>
      <c r="T2243" s="16">
        <f t="shared" si="143"/>
        <v>42796.827546296292</v>
      </c>
    </row>
    <row r="2244" spans="1:20" ht="32" hidden="1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8323</v>
      </c>
      <c r="R2306" t="s">
        <v>8327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48" hidden="1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16">
        <f t="shared" si="146"/>
        <v>41834.695277777777</v>
      </c>
      <c r="T2307" s="16">
        <f t="shared" si="147"/>
        <v>41859.75</v>
      </c>
    </row>
    <row r="2308" spans="1:20" ht="48" hidden="1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8317</v>
      </c>
      <c r="R2370" t="s">
        <v>8318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48" hidden="1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16">
        <f t="shared" si="150"/>
        <v>42380.812627314815</v>
      </c>
      <c r="T2371" s="16">
        <f t="shared" si="151"/>
        <v>42410.812627314815</v>
      </c>
    </row>
    <row r="2372" spans="1:20" ht="48" hidden="1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8334</v>
      </c>
      <c r="R2434" t="s">
        <v>8335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48" hidden="1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16">
        <f t="shared" si="154"/>
        <v>42397.89980324074</v>
      </c>
      <c r="T2435" s="16">
        <f t="shared" si="155"/>
        <v>42427.89980324074</v>
      </c>
    </row>
    <row r="2436" spans="1:20" ht="48" hidden="1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8323</v>
      </c>
      <c r="R2498" t="s">
        <v>8327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48" hidden="1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16">
        <f t="shared" si="158"/>
        <v>40730.878912037035</v>
      </c>
      <c r="T2499" s="16">
        <f t="shared" si="159"/>
        <v>40760.878912037035</v>
      </c>
    </row>
    <row r="2500" spans="1:20" ht="48" hidden="1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8323</v>
      </c>
      <c r="R2562" t="s">
        <v>8352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48" hidden="1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16">
        <f t="shared" si="162"/>
        <v>42260.528807870374</v>
      </c>
      <c r="T2563" s="16">
        <f t="shared" si="163"/>
        <v>42290.528807870374</v>
      </c>
    </row>
    <row r="2564" spans="1:20" ht="48" hidden="1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8317</v>
      </c>
      <c r="R2626" t="s">
        <v>8353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48" hidden="1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16">
        <f t="shared" si="166"/>
        <v>42658.810277777782</v>
      </c>
      <c r="T2627" s="16">
        <f t="shared" si="167"/>
        <v>42683.851944444439</v>
      </c>
    </row>
    <row r="2628" spans="1:20" ht="48" hidden="1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8334</v>
      </c>
      <c r="R2690" t="s">
        <v>8335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48" hidden="1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16">
        <f t="shared" si="170"/>
        <v>42551.961689814809</v>
      </c>
      <c r="T2691" s="16">
        <f t="shared" si="171"/>
        <v>42581.961689814809</v>
      </c>
    </row>
    <row r="2692" spans="1:20" ht="48" hidden="1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8320</v>
      </c>
      <c r="R2754" t="s">
        <v>8356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48" hidden="1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16">
        <f t="shared" si="174"/>
        <v>41117.900729166664</v>
      </c>
      <c r="T2755" s="16">
        <f t="shared" si="175"/>
        <v>41147.900729166664</v>
      </c>
    </row>
    <row r="2756" spans="1:20" ht="48" hidden="1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48" hidden="1" x14ac:dyDescent="0.2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6">
        <f t="shared" si="178"/>
        <v>42023.634976851856</v>
      </c>
      <c r="T2819" s="16">
        <f t="shared" si="179"/>
        <v>42063.634976851856</v>
      </c>
    </row>
    <row r="2820" spans="1:20" ht="48" hidden="1" x14ac:dyDescent="0.2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48" hidden="1" x14ac:dyDescent="0.2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6">
        <f t="shared" si="182"/>
        <v>41916.597638888888</v>
      </c>
      <c r="T2883" s="16">
        <f t="shared" si="183"/>
        <v>41976.639305555553</v>
      </c>
    </row>
    <row r="2884" spans="1:20" ht="48" hidden="1" x14ac:dyDescent="0.2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8315</v>
      </c>
      <c r="R2946" t="s">
        <v>8355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48" hidden="1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16">
        <f t="shared" si="186"/>
        <v>42118.139583333337</v>
      </c>
      <c r="T2947" s="16">
        <f t="shared" si="187"/>
        <v>42148.139583333337</v>
      </c>
    </row>
    <row r="2948" spans="1:20" ht="48" hidden="1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8315</v>
      </c>
      <c r="R3010" t="s">
        <v>8355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48" hidden="1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16">
        <f t="shared" si="190"/>
        <v>41939.569907407407</v>
      </c>
      <c r="T3011" s="16">
        <f t="shared" si="191"/>
        <v>41969.611574074079</v>
      </c>
    </row>
    <row r="3012" spans="1:20" ht="48" hidden="1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8315</v>
      </c>
      <c r="R3074" t="s">
        <v>8355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48" hidden="1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16">
        <f t="shared" si="194"/>
        <v>42111.684027777781</v>
      </c>
      <c r="T3075" s="16">
        <f t="shared" si="195"/>
        <v>42169.804861111115</v>
      </c>
    </row>
    <row r="3076" spans="1:20" ht="64" hidden="1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32" hidden="1" x14ac:dyDescent="0.2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6">
        <f t="shared" si="198"/>
        <v>42807.885057870371</v>
      </c>
      <c r="T3139" s="16">
        <f t="shared" si="199"/>
        <v>42858.8</v>
      </c>
    </row>
    <row r="3140" spans="1:20" ht="64" hidden="1" x14ac:dyDescent="0.2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8315</v>
      </c>
      <c r="R3202" t="s">
        <v>8357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48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8315</v>
      </c>
      <c r="R3203" t="s">
        <v>8357</v>
      </c>
      <c r="S3203" s="16">
        <f t="shared" si="202"/>
        <v>41861.767094907409</v>
      </c>
      <c r="T3203" s="16">
        <f t="shared" si="203"/>
        <v>41882.767094907409</v>
      </c>
    </row>
    <row r="3204" spans="1:20" ht="48" hidden="1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8315</v>
      </c>
      <c r="R3266" t="s">
        <v>8316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48" hidden="1" x14ac:dyDescent="0.2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2" t="s">
        <v>8315</v>
      </c>
      <c r="R3267" t="s">
        <v>8316</v>
      </c>
      <c r="S3267" s="16">
        <f t="shared" si="206"/>
        <v>42311.711979166663</v>
      </c>
      <c r="T3267" s="16">
        <f t="shared" si="207"/>
        <v>42341.708333333328</v>
      </c>
    </row>
    <row r="3268" spans="1:20" ht="48" hidden="1" x14ac:dyDescent="0.2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8315</v>
      </c>
      <c r="R3330" t="s">
        <v>8316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48" hidden="1" x14ac:dyDescent="0.2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2" t="s">
        <v>8315</v>
      </c>
      <c r="R3331" t="s">
        <v>8316</v>
      </c>
      <c r="S3331" s="16">
        <f t="shared" si="210"/>
        <v>41837.323009259257</v>
      </c>
      <c r="T3331" s="16">
        <f t="shared" si="211"/>
        <v>41847.958333333336</v>
      </c>
    </row>
    <row r="3332" spans="1:20" ht="48" hidden="1" x14ac:dyDescent="0.2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8315</v>
      </c>
      <c r="R3394" t="s">
        <v>8316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48" hidden="1" x14ac:dyDescent="0.2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2" t="s">
        <v>8315</v>
      </c>
      <c r="R3395" t="s">
        <v>8316</v>
      </c>
      <c r="S3395" s="16">
        <f t="shared" si="214"/>
        <v>41923.921643518523</v>
      </c>
      <c r="T3395" s="16">
        <f t="shared" si="215"/>
        <v>41949.031944444447</v>
      </c>
    </row>
    <row r="3396" spans="1:20" ht="48" hidden="1" x14ac:dyDescent="0.2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8315</v>
      </c>
      <c r="R3458" t="s">
        <v>8316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32" hidden="1" x14ac:dyDescent="0.2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2" t="s">
        <v>8315</v>
      </c>
      <c r="R3459" t="s">
        <v>8316</v>
      </c>
      <c r="S3459" s="16">
        <f t="shared" si="218"/>
        <v>42016.706678240742</v>
      </c>
      <c r="T3459" s="16">
        <f t="shared" si="219"/>
        <v>42047.249305555553</v>
      </c>
    </row>
    <row r="3460" spans="1:20" ht="48" hidden="1" x14ac:dyDescent="0.2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8315</v>
      </c>
      <c r="R3522" t="s">
        <v>8316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48" hidden="1" x14ac:dyDescent="0.2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2" t="s">
        <v>8315</v>
      </c>
      <c r="R3523" t="s">
        <v>8316</v>
      </c>
      <c r="S3523" s="16">
        <f t="shared" si="222"/>
        <v>41881.361342592594</v>
      </c>
      <c r="T3523" s="16">
        <f t="shared" si="223"/>
        <v>41911.361342592594</v>
      </c>
    </row>
    <row r="3524" spans="1:20" ht="48" hidden="1" x14ac:dyDescent="0.2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8315</v>
      </c>
      <c r="R3586" t="s">
        <v>8316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48" hidden="1" x14ac:dyDescent="0.2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2" t="s">
        <v>8315</v>
      </c>
      <c r="R3587" t="s">
        <v>8316</v>
      </c>
      <c r="S3587" s="16">
        <f t="shared" si="226"/>
        <v>41964.716319444444</v>
      </c>
      <c r="T3587" s="16">
        <f t="shared" si="227"/>
        <v>41994.716319444444</v>
      </c>
    </row>
    <row r="3588" spans="1:20" ht="16" hidden="1" x14ac:dyDescent="0.2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8315</v>
      </c>
      <c r="R3650" t="s">
        <v>8316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48" hidden="1" x14ac:dyDescent="0.2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2" t="s">
        <v>8315</v>
      </c>
      <c r="R3651" t="s">
        <v>8316</v>
      </c>
      <c r="S3651" s="16">
        <f t="shared" si="230"/>
        <v>41780.712893518517</v>
      </c>
      <c r="T3651" s="16">
        <f t="shared" si="231"/>
        <v>41806.712893518517</v>
      </c>
    </row>
    <row r="3652" spans="1:20" ht="48" hidden="1" x14ac:dyDescent="0.2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8315</v>
      </c>
      <c r="R3714" t="s">
        <v>8316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48" hidden="1" x14ac:dyDescent="0.2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2" t="s">
        <v>8315</v>
      </c>
      <c r="R3715" t="s">
        <v>8316</v>
      </c>
      <c r="S3715" s="16">
        <f t="shared" si="234"/>
        <v>42505.738032407404</v>
      </c>
      <c r="T3715" s="16">
        <f t="shared" si="235"/>
        <v>42525.738032407404</v>
      </c>
    </row>
    <row r="3716" spans="1:20" ht="48" hidden="1" x14ac:dyDescent="0.2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8315</v>
      </c>
      <c r="R3778" t="s">
        <v>8357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48" hidden="1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8315</v>
      </c>
      <c r="R3779" t="s">
        <v>8357</v>
      </c>
      <c r="S3779" s="16">
        <f t="shared" si="238"/>
        <v>41887.111354166671</v>
      </c>
      <c r="T3779" s="16">
        <f t="shared" si="239"/>
        <v>41909.166666666664</v>
      </c>
    </row>
    <row r="3780" spans="1:20" ht="32" hidden="1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8315</v>
      </c>
      <c r="R3842" t="s">
        <v>8316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48" hidden="1" x14ac:dyDescent="0.2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2" t="s">
        <v>8315</v>
      </c>
      <c r="R3843" t="s">
        <v>8316</v>
      </c>
      <c r="S3843" s="16">
        <f t="shared" si="242"/>
        <v>41780.785729166666</v>
      </c>
      <c r="T3843" s="16">
        <f t="shared" si="243"/>
        <v>41840.785729166666</v>
      </c>
    </row>
    <row r="3844" spans="1:20" ht="48" hidden="1" x14ac:dyDescent="0.2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8315</v>
      </c>
      <c r="R3906" t="s">
        <v>8316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48" hidden="1" x14ac:dyDescent="0.2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2" t="s">
        <v>8315</v>
      </c>
      <c r="R3907" t="s">
        <v>8316</v>
      </c>
      <c r="S3907" s="16">
        <f t="shared" si="246"/>
        <v>42124.623877314814</v>
      </c>
      <c r="T3907" s="16">
        <f t="shared" si="247"/>
        <v>42166.958333333328</v>
      </c>
    </row>
    <row r="3908" spans="1:20" ht="48" hidden="1" x14ac:dyDescent="0.2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8315</v>
      </c>
      <c r="R3970" t="s">
        <v>8316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48" hidden="1" x14ac:dyDescent="0.2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2" t="s">
        <v>8315</v>
      </c>
      <c r="R3971" t="s">
        <v>8316</v>
      </c>
      <c r="S3971" s="16">
        <f t="shared" si="250"/>
        <v>42601.854699074072</v>
      </c>
      <c r="T3971" s="16">
        <f t="shared" si="251"/>
        <v>42611.163194444445</v>
      </c>
    </row>
    <row r="3972" spans="1:20" ht="64" hidden="1" x14ac:dyDescent="0.2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8315</v>
      </c>
      <c r="R4034" t="s">
        <v>8316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48" hidden="1" x14ac:dyDescent="0.2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2" t="s">
        <v>8315</v>
      </c>
      <c r="R4035" t="s">
        <v>8316</v>
      </c>
      <c r="S4035" s="16">
        <f t="shared" si="254"/>
        <v>42614.268796296295</v>
      </c>
      <c r="T4035" s="16">
        <f t="shared" si="255"/>
        <v>42645.375</v>
      </c>
    </row>
    <row r="4036" spans="1:20" ht="48" hidden="1" x14ac:dyDescent="0.2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2" t="s">
        <v>8315</v>
      </c>
      <c r="R4098" t="s">
        <v>8316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</row>
    <row r="4099" spans="1:20" ht="48" hidden="1" x14ac:dyDescent="0.2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6">
        <f t="shared" si="258"/>
        <v>42344.824502314819</v>
      </c>
      <c r="T4099" s="16">
        <f t="shared" si="259"/>
        <v>42400.996527777781</v>
      </c>
    </row>
    <row r="4100" spans="1:20" ht="48" hidden="1" x14ac:dyDescent="0.2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464D63E0-F08E-5A4E-8198-2D35F7E444C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3" priority="2" operator="containsText" text="canceled">
      <formula>NOT(ISERROR(SEARCH("canceled",F1)))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</conditionalFormatting>
  <conditionalFormatting sqref="O2:O4115">
    <cfRule type="colorScale" priority="1">
      <colorScale>
        <cfvo type="percentile" val="0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3CAAE-D56A-4B44-81A6-221A151325BC}">
  <dimension ref="A1:F6"/>
  <sheetViews>
    <sheetView workbookViewId="0">
      <selection activeCell="A29" sqref="A29"/>
    </sheetView>
  </sheetViews>
  <sheetFormatPr baseColWidth="10" defaultColWidth="8.83203125" defaultRowHeight="15" x14ac:dyDescent="0.2"/>
  <cols>
    <col min="1" max="1" width="33.5" bestFit="1" customWidth="1"/>
    <col min="2" max="2" width="128.5" bestFit="1" customWidth="1"/>
    <col min="5" max="5" width="17" bestFit="1" customWidth="1"/>
    <col min="6" max="6" width="18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'1-Kickstarter'!B:C, 2, FALSE)</f>
        <v>Help us get actor-writer Ian Bonar's debut play - a hilarious, heartbreaking story of grief and loss - to the 2016 Edinburgh Fringe.</v>
      </c>
      <c r="C2">
        <f>VLOOKUP(A2, '1-Kickstarter'!B:E, 3, FALSE)</f>
        <v>2000</v>
      </c>
      <c r="D2">
        <f>VLOOKUP(A2, '1-Kickstarter'!B:F, 4, FALSE)</f>
        <v>2020</v>
      </c>
      <c r="E2">
        <f>VLOOKUP(A2, '1-Kickstarter'!B:Q, 15, FALSE)</f>
        <v>51.79</v>
      </c>
      <c r="F2">
        <f>VLOOKUP(A2, '1-Kickstarter'!B:T, 11, FALSE)</f>
        <v>39</v>
      </c>
    </row>
    <row r="3" spans="1:6" x14ac:dyDescent="0.2">
      <c r="A3" t="s">
        <v>3616</v>
      </c>
      <c r="B3" t="str">
        <f>VLOOKUP(A3, '1-Kickstarter'!B:C, 2, FALSE)</f>
        <v>The play yet to be described as "A surefire Edinburgh Fringe Festival Cult Hit". Coming to the Underbelly, Edinburgh, 5th-30th August.</v>
      </c>
      <c r="C3">
        <f>VLOOKUP(A3, '1-Kickstarter'!B:E, 3, FALSE)</f>
        <v>2000</v>
      </c>
      <c r="D3">
        <f>VLOOKUP(A3, '1-Kickstarter'!B:F, 4, FALSE)</f>
        <v>2020</v>
      </c>
      <c r="E3">
        <f>VLOOKUP(A3, '1-Kickstarter'!B:Q, 15, FALSE)</f>
        <v>36.07</v>
      </c>
      <c r="F3">
        <f>VLOOKUP(A3, '1-Kickstarter'!B:T, 11, FALSE)</f>
        <v>56</v>
      </c>
    </row>
    <row r="4" spans="1:6" x14ac:dyDescent="0.2">
      <c r="A4" t="s">
        <v>3178</v>
      </c>
      <c r="B4" t="str">
        <f>VLOOKUP(A4, '1-Kickstarter'!B:C, 2, FALSE)</f>
        <v>Cutting Off Kate Bush is a one-woman show written &amp; performed by Lucy Benson-Brown, premiering at the Edinburgh Fringe Festival 2014</v>
      </c>
      <c r="C4">
        <f>VLOOKUP(A4, '1-Kickstarter'!B:E, 3, FALSE)</f>
        <v>1500</v>
      </c>
      <c r="D4">
        <f>VLOOKUP(A4, '1-Kickstarter'!B:F, 4, FALSE)</f>
        <v>2576</v>
      </c>
      <c r="E4">
        <f>VLOOKUP(A4, '1-Kickstarter'!B:Q, 15, FALSE)</f>
        <v>33.03</v>
      </c>
      <c r="F4">
        <f>VLOOKUP(A4, '1-Kickstarter'!B:T, 11, FALSE)</f>
        <v>78</v>
      </c>
    </row>
    <row r="5" spans="1:6" x14ac:dyDescent="0.2">
      <c r="A5" t="s">
        <v>3329</v>
      </c>
      <c r="B5" t="str">
        <f>VLOOKUP(A5, '1-Kickstarter'!B:C, 2, FALSE)</f>
        <v>Jestia and Raedon is a brand new romantic comedy play going to the Edinburgh Fringe Festival this summer.</v>
      </c>
      <c r="C5">
        <f>VLOOKUP(A5, '1-Kickstarter'!B:E, 3, FALSE)</f>
        <v>1000</v>
      </c>
      <c r="D5">
        <f>VLOOKUP(A5, '1-Kickstarter'!B:F, 4, FALSE)</f>
        <v>1168</v>
      </c>
      <c r="E5">
        <f>VLOOKUP(A5, '1-Kickstarter'!B:Q, 15, FALSE)</f>
        <v>44.92</v>
      </c>
      <c r="F5">
        <f>VLOOKUP(A5, '1-Kickstarter'!B:T, 11, FALSE)</f>
        <v>26</v>
      </c>
    </row>
    <row r="6" spans="1:6" x14ac:dyDescent="0.2">
      <c r="A6" t="s">
        <v>3221</v>
      </c>
      <c r="B6" t="str">
        <f>VLOOKUP(A6, '1-Kickstarter'!B:C, 2, FALSE)</f>
        <v>A one-man show about love, loss, and motorways, written &amp; performed by Ben Norris. Help us get to the 2015 Edinburgh Fringe and beyond!</v>
      </c>
      <c r="C6">
        <f>VLOOKUP(A6, '1-Kickstarter'!B:E, 3, FALSE)</f>
        <v>4000</v>
      </c>
      <c r="D6">
        <f>VLOOKUP(A6, '1-Kickstarter'!B:F, 4, FALSE)</f>
        <v>4137</v>
      </c>
      <c r="E6">
        <f>VLOOKUP(A6, '1-Kickstarter'!B:Q, 15, FALSE)</f>
        <v>36.61</v>
      </c>
      <c r="F6">
        <f>VLOOKUP(A6, '1-Kickstarter'!B:T,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23126-8C35-5144-99CD-FABE7B21F021}">
  <dimension ref="A1:F46"/>
  <sheetViews>
    <sheetView workbookViewId="0">
      <selection activeCell="G43" sqref="G43"/>
    </sheetView>
  </sheetViews>
  <sheetFormatPr baseColWidth="10" defaultColWidth="8.83203125" defaultRowHeight="15" x14ac:dyDescent="0.2"/>
  <cols>
    <col min="1" max="1" width="2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22.1640625" bestFit="1" customWidth="1"/>
    <col min="8" max="8" width="16" bestFit="1" customWidth="1"/>
    <col min="9" max="10" width="16.1640625" bestFit="1" customWidth="1"/>
    <col min="11" max="11" width="20.33203125" bestFit="1" customWidth="1"/>
    <col min="12" max="12" width="21.6640625" bestFit="1" customWidth="1"/>
    <col min="13" max="13" width="19" bestFit="1" customWidth="1"/>
    <col min="14" max="14" width="16.5" bestFit="1" customWidth="1"/>
    <col min="15" max="15" width="20" bestFit="1" customWidth="1"/>
    <col min="16" max="16" width="21.83203125" bestFit="1" customWidth="1"/>
    <col min="17" max="17" width="11.1640625" bestFit="1" customWidth="1"/>
    <col min="18" max="18" width="15.83203125" bestFit="1" customWidth="1"/>
    <col min="19" max="19" width="10.33203125" bestFit="1" customWidth="1"/>
    <col min="20" max="20" width="12.1640625" bestFit="1" customWidth="1"/>
    <col min="21" max="21" width="10.5" bestFit="1" customWidth="1"/>
    <col min="22" max="22" width="10.6640625" bestFit="1" customWidth="1"/>
    <col min="23" max="23" width="18" bestFit="1" customWidth="1"/>
    <col min="24" max="24" width="19.33203125" bestFit="1" customWidth="1"/>
    <col min="25" max="25" width="19.6640625" bestFit="1" customWidth="1"/>
    <col min="26" max="26" width="24.1640625" bestFit="1" customWidth="1"/>
    <col min="27" max="27" width="19" bestFit="1" customWidth="1"/>
    <col min="28" max="28" width="19.5" bestFit="1" customWidth="1"/>
    <col min="29" max="29" width="26.1640625" bestFit="1" customWidth="1"/>
    <col min="30" max="30" width="17" bestFit="1" customWidth="1"/>
    <col min="31" max="31" width="20.5" bestFit="1" customWidth="1"/>
    <col min="32" max="32" width="26.5" bestFit="1" customWidth="1"/>
    <col min="33" max="33" width="22" bestFit="1" customWidth="1"/>
    <col min="34" max="34" width="18.83203125" bestFit="1" customWidth="1"/>
    <col min="35" max="35" width="20.5" bestFit="1" customWidth="1"/>
    <col min="36" max="36" width="23.5" bestFit="1" customWidth="1"/>
    <col min="37" max="37" width="28" bestFit="1" customWidth="1"/>
    <col min="38" max="38" width="21.1640625" bestFit="1" customWidth="1"/>
    <col min="39" max="39" width="15.6640625" bestFit="1" customWidth="1"/>
    <col min="40" max="40" width="15.33203125" bestFit="1" customWidth="1"/>
    <col min="41" max="41" width="13.1640625" bestFit="1" customWidth="1"/>
    <col min="42" max="42" width="14.5" bestFit="1" customWidth="1"/>
    <col min="43" max="43" width="11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8268</v>
      </c>
      <c r="B5" s="10"/>
      <c r="C5" s="10">
        <v>78</v>
      </c>
      <c r="D5" s="10"/>
      <c r="E5" s="10"/>
      <c r="F5" s="10">
        <v>78</v>
      </c>
    </row>
    <row r="6" spans="1:6" x14ac:dyDescent="0.2">
      <c r="A6" s="14" t="s">
        <v>8267</v>
      </c>
      <c r="B6" s="10"/>
      <c r="C6" s="10"/>
      <c r="D6" s="10"/>
      <c r="E6" s="10">
        <v>164</v>
      </c>
      <c r="F6" s="10">
        <v>164</v>
      </c>
    </row>
    <row r="7" spans="1:6" x14ac:dyDescent="0.2">
      <c r="A7" s="14" t="s">
        <v>8266</v>
      </c>
      <c r="B7" s="10"/>
      <c r="C7" s="10">
        <v>52</v>
      </c>
      <c r="D7" s="10"/>
      <c r="E7" s="10"/>
      <c r="F7" s="10">
        <v>52</v>
      </c>
    </row>
    <row r="8" spans="1:6" x14ac:dyDescent="0.2">
      <c r="A8" s="14" t="s">
        <v>8265</v>
      </c>
      <c r="B8" s="10">
        <v>31</v>
      </c>
      <c r="C8" s="10"/>
      <c r="D8" s="10"/>
      <c r="E8" s="10"/>
      <c r="F8" s="10">
        <v>31</v>
      </c>
    </row>
    <row r="9" spans="1:6" x14ac:dyDescent="0.2">
      <c r="A9" s="14" t="s">
        <v>8264</v>
      </c>
      <c r="B9" s="10"/>
      <c r="C9" s="10"/>
      <c r="D9" s="10"/>
      <c r="E9" s="10">
        <v>48</v>
      </c>
      <c r="F9" s="10">
        <v>48</v>
      </c>
    </row>
    <row r="10" spans="1:6" x14ac:dyDescent="0.2">
      <c r="A10" s="14" t="s">
        <v>8263</v>
      </c>
      <c r="B10" s="10"/>
      <c r="C10" s="10"/>
      <c r="D10" s="10"/>
      <c r="E10" s="10">
        <v>49</v>
      </c>
      <c r="F10" s="10">
        <v>49</v>
      </c>
    </row>
    <row r="11" spans="1:6" x14ac:dyDescent="0.2">
      <c r="A11" s="14" t="s">
        <v>8282</v>
      </c>
      <c r="B11" s="10">
        <v>15</v>
      </c>
      <c r="C11" s="10">
        <v>101</v>
      </c>
      <c r="D11" s="10"/>
      <c r="E11" s="10"/>
      <c r="F11" s="10">
        <v>116</v>
      </c>
    </row>
    <row r="12" spans="1:6" x14ac:dyDescent="0.2">
      <c r="A12" s="14" t="s">
        <v>8297</v>
      </c>
      <c r="B12" s="10"/>
      <c r="C12" s="10">
        <v>14</v>
      </c>
      <c r="D12" s="10"/>
      <c r="E12" s="10"/>
      <c r="F12" s="10">
        <v>14</v>
      </c>
    </row>
    <row r="13" spans="1:6" x14ac:dyDescent="0.2">
      <c r="A13" s="14" t="s">
        <v>8296</v>
      </c>
      <c r="B13" s="10"/>
      <c r="C13" s="10"/>
      <c r="D13" s="10">
        <v>4</v>
      </c>
      <c r="E13" s="10">
        <v>34</v>
      </c>
      <c r="F13" s="10">
        <v>38</v>
      </c>
    </row>
    <row r="14" spans="1:6" x14ac:dyDescent="0.2">
      <c r="A14" s="14" t="s">
        <v>8281</v>
      </c>
      <c r="B14" s="10"/>
      <c r="C14" s="10">
        <v>23</v>
      </c>
      <c r="D14" s="10"/>
      <c r="E14" s="10"/>
      <c r="F14" s="10">
        <v>23</v>
      </c>
    </row>
    <row r="15" spans="1:6" x14ac:dyDescent="0.2">
      <c r="A15" s="14" t="s">
        <v>8295</v>
      </c>
      <c r="B15" s="10"/>
      <c r="C15" s="10"/>
      <c r="D15" s="10"/>
      <c r="E15" s="10">
        <v>52</v>
      </c>
      <c r="F15" s="10">
        <v>52</v>
      </c>
    </row>
    <row r="16" spans="1:6" x14ac:dyDescent="0.2">
      <c r="A16" s="14" t="s">
        <v>8280</v>
      </c>
      <c r="B16" s="10"/>
      <c r="C16" s="10">
        <v>73</v>
      </c>
      <c r="D16" s="10"/>
      <c r="E16" s="10"/>
      <c r="F16" s="10">
        <v>73</v>
      </c>
    </row>
    <row r="17" spans="1:6" x14ac:dyDescent="0.2">
      <c r="A17" s="14" t="s">
        <v>8279</v>
      </c>
      <c r="B17" s="10">
        <v>23</v>
      </c>
      <c r="C17" s="10"/>
      <c r="D17" s="10"/>
      <c r="E17" s="10"/>
      <c r="F17" s="10">
        <v>23</v>
      </c>
    </row>
    <row r="18" spans="1:6" x14ac:dyDescent="0.2">
      <c r="A18" s="14" t="s">
        <v>8298</v>
      </c>
      <c r="B18" s="10"/>
      <c r="C18" s="10"/>
      <c r="D18" s="10"/>
      <c r="E18" s="10">
        <v>33</v>
      </c>
      <c r="F18" s="10">
        <v>33</v>
      </c>
    </row>
    <row r="19" spans="1:6" x14ac:dyDescent="0.2">
      <c r="A19" s="14" t="s">
        <v>8278</v>
      </c>
      <c r="B19" s="10"/>
      <c r="C19" s="10"/>
      <c r="D19" s="10"/>
      <c r="E19" s="10">
        <v>30</v>
      </c>
      <c r="F19" s="10">
        <v>30</v>
      </c>
    </row>
    <row r="20" spans="1:6" x14ac:dyDescent="0.2">
      <c r="A20" s="14" t="s">
        <v>8291</v>
      </c>
      <c r="B20" s="10"/>
      <c r="C20" s="10">
        <v>37</v>
      </c>
      <c r="D20" s="10">
        <v>17</v>
      </c>
      <c r="E20" s="10"/>
      <c r="F20" s="10">
        <v>54</v>
      </c>
    </row>
    <row r="21" spans="1:6" x14ac:dyDescent="0.2">
      <c r="A21" s="14" t="s">
        <v>8277</v>
      </c>
      <c r="B21" s="10"/>
      <c r="C21" s="10">
        <v>20</v>
      </c>
      <c r="D21" s="10"/>
      <c r="E21" s="10">
        <v>138</v>
      </c>
      <c r="F21" s="10">
        <v>158</v>
      </c>
    </row>
    <row r="22" spans="1:6" x14ac:dyDescent="0.2">
      <c r="A22" s="14" t="s">
        <v>8276</v>
      </c>
      <c r="B22" s="10"/>
      <c r="C22" s="10">
        <v>53</v>
      </c>
      <c r="D22" s="10"/>
      <c r="E22" s="10"/>
      <c r="F22" s="10">
        <v>53</v>
      </c>
    </row>
    <row r="23" spans="1:6" x14ac:dyDescent="0.2">
      <c r="A23" s="14" t="s">
        <v>8275</v>
      </c>
      <c r="B23" s="10"/>
      <c r="C23" s="10"/>
      <c r="D23" s="10"/>
      <c r="E23" s="10">
        <v>14</v>
      </c>
      <c r="F23" s="10">
        <v>14</v>
      </c>
    </row>
    <row r="24" spans="1:6" x14ac:dyDescent="0.2">
      <c r="A24" s="14" t="s">
        <v>8290</v>
      </c>
      <c r="B24" s="10"/>
      <c r="C24" s="10"/>
      <c r="D24" s="10"/>
      <c r="E24" s="10">
        <v>35</v>
      </c>
      <c r="F24" s="10">
        <v>35</v>
      </c>
    </row>
    <row r="25" spans="1:6" x14ac:dyDescent="0.2">
      <c r="A25" s="14" t="s">
        <v>8274</v>
      </c>
      <c r="B25" s="10"/>
      <c r="C25" s="10"/>
      <c r="D25" s="10"/>
      <c r="E25" s="10">
        <v>240</v>
      </c>
      <c r="F25" s="10">
        <v>240</v>
      </c>
    </row>
    <row r="26" spans="1:6" x14ac:dyDescent="0.2">
      <c r="A26" s="14" t="s">
        <v>8284</v>
      </c>
      <c r="B26" s="10">
        <v>19</v>
      </c>
      <c r="C26" s="10"/>
      <c r="D26" s="10"/>
      <c r="E26" s="10"/>
      <c r="F26" s="10">
        <v>19</v>
      </c>
    </row>
    <row r="27" spans="1:6" x14ac:dyDescent="0.2">
      <c r="A27" s="14" t="s">
        <v>8287</v>
      </c>
      <c r="B27" s="10"/>
      <c r="C27" s="10">
        <v>14</v>
      </c>
      <c r="D27" s="10"/>
      <c r="E27" s="10"/>
      <c r="F27" s="10">
        <v>14</v>
      </c>
    </row>
    <row r="28" spans="1:6" x14ac:dyDescent="0.2">
      <c r="A28" s="14" t="s">
        <v>8294</v>
      </c>
      <c r="B28" s="10"/>
      <c r="C28" s="10">
        <v>11</v>
      </c>
      <c r="D28" s="10"/>
      <c r="E28" s="10"/>
      <c r="F28" s="10">
        <v>11</v>
      </c>
    </row>
    <row r="29" spans="1:6" x14ac:dyDescent="0.2">
      <c r="A29" s="14" t="s">
        <v>8283</v>
      </c>
      <c r="B29" s="10"/>
      <c r="C29" s="10">
        <v>34</v>
      </c>
      <c r="D29" s="10"/>
      <c r="E29" s="10">
        <v>62</v>
      </c>
      <c r="F29" s="10">
        <v>96</v>
      </c>
    </row>
    <row r="30" spans="1:6" x14ac:dyDescent="0.2">
      <c r="A30" s="14" t="s">
        <v>8289</v>
      </c>
      <c r="B30" s="10"/>
      <c r="C30" s="10">
        <v>13</v>
      </c>
      <c r="D30" s="10"/>
      <c r="E30" s="10"/>
      <c r="F30" s="10">
        <v>13</v>
      </c>
    </row>
    <row r="31" spans="1:6" x14ac:dyDescent="0.2">
      <c r="A31" s="14" t="s">
        <v>8288</v>
      </c>
      <c r="B31" s="10">
        <v>16</v>
      </c>
      <c r="C31" s="10"/>
      <c r="D31" s="10"/>
      <c r="E31" s="10"/>
      <c r="F31" s="10">
        <v>16</v>
      </c>
    </row>
    <row r="32" spans="1:6" x14ac:dyDescent="0.2">
      <c r="A32" s="14" t="s">
        <v>8302</v>
      </c>
      <c r="B32" s="10"/>
      <c r="C32" s="10">
        <v>32</v>
      </c>
      <c r="D32" s="10"/>
      <c r="E32" s="10"/>
      <c r="F32" s="10">
        <v>32</v>
      </c>
    </row>
    <row r="33" spans="1:6" x14ac:dyDescent="0.2">
      <c r="A33" s="14" t="s">
        <v>8273</v>
      </c>
      <c r="B33" s="10"/>
      <c r="C33" s="10">
        <v>34</v>
      </c>
      <c r="D33" s="10"/>
      <c r="E33" s="10"/>
      <c r="F33" s="10">
        <v>34</v>
      </c>
    </row>
    <row r="34" spans="1:6" x14ac:dyDescent="0.2">
      <c r="A34" s="14" t="s">
        <v>8272</v>
      </c>
      <c r="B34" s="10"/>
      <c r="C34" s="10"/>
      <c r="D34" s="10"/>
      <c r="E34" s="10">
        <v>49</v>
      </c>
      <c r="F34" s="10">
        <v>49</v>
      </c>
    </row>
    <row r="35" spans="1:6" x14ac:dyDescent="0.2">
      <c r="A35" s="14" t="s">
        <v>8286</v>
      </c>
      <c r="B35" s="10"/>
      <c r="C35" s="10"/>
      <c r="D35" s="10"/>
      <c r="E35" s="10">
        <v>20</v>
      </c>
      <c r="F35" s="10">
        <v>20</v>
      </c>
    </row>
    <row r="36" spans="1:6" x14ac:dyDescent="0.2">
      <c r="A36" s="14" t="s">
        <v>8285</v>
      </c>
      <c r="B36" s="10">
        <v>6</v>
      </c>
      <c r="C36" s="10">
        <v>21</v>
      </c>
      <c r="D36" s="10"/>
      <c r="E36" s="10"/>
      <c r="F36" s="10">
        <v>27</v>
      </c>
    </row>
    <row r="37" spans="1:6" x14ac:dyDescent="0.2">
      <c r="A37" s="14" t="s">
        <v>8292</v>
      </c>
      <c r="B37" s="10"/>
      <c r="C37" s="10">
        <v>13</v>
      </c>
      <c r="D37" s="10"/>
      <c r="E37" s="10"/>
      <c r="F37" s="10">
        <v>13</v>
      </c>
    </row>
    <row r="38" spans="1:6" x14ac:dyDescent="0.2">
      <c r="A38" s="14" t="s">
        <v>8293</v>
      </c>
      <c r="B38" s="10"/>
      <c r="C38" s="10"/>
      <c r="D38" s="10"/>
      <c r="E38" s="10">
        <v>103</v>
      </c>
      <c r="F38" s="10">
        <v>103</v>
      </c>
    </row>
    <row r="39" spans="1:6" x14ac:dyDescent="0.2">
      <c r="A39" s="14" t="s">
        <v>8300</v>
      </c>
      <c r="B39" s="10"/>
      <c r="C39" s="10">
        <v>7</v>
      </c>
      <c r="D39" s="10"/>
      <c r="E39" s="10">
        <v>7</v>
      </c>
      <c r="F39" s="10">
        <v>14</v>
      </c>
    </row>
    <row r="40" spans="1:6" x14ac:dyDescent="0.2">
      <c r="A40" s="14" t="s">
        <v>8299</v>
      </c>
      <c r="B40" s="10">
        <v>15</v>
      </c>
      <c r="C40" s="10">
        <v>1</v>
      </c>
      <c r="D40" s="10"/>
      <c r="E40" s="10">
        <v>31</v>
      </c>
      <c r="F40" s="10">
        <v>47</v>
      </c>
    </row>
    <row r="41" spans="1:6" x14ac:dyDescent="0.2">
      <c r="A41" s="14" t="s">
        <v>8271</v>
      </c>
      <c r="B41" s="10">
        <v>47</v>
      </c>
      <c r="C41" s="10">
        <v>81</v>
      </c>
      <c r="D41" s="10"/>
      <c r="E41" s="10">
        <v>17</v>
      </c>
      <c r="F41" s="10">
        <v>145</v>
      </c>
    </row>
    <row r="42" spans="1:6" x14ac:dyDescent="0.2">
      <c r="A42" s="14" t="s">
        <v>8270</v>
      </c>
      <c r="B42" s="10">
        <v>59</v>
      </c>
      <c r="C42" s="10">
        <v>36</v>
      </c>
      <c r="D42" s="10"/>
      <c r="E42" s="10"/>
      <c r="F42" s="10">
        <v>95</v>
      </c>
    </row>
    <row r="43" spans="1:6" x14ac:dyDescent="0.2">
      <c r="A43" s="14" t="s">
        <v>8303</v>
      </c>
      <c r="B43" s="10">
        <v>11</v>
      </c>
      <c r="C43" s="10">
        <v>40</v>
      </c>
      <c r="D43" s="10"/>
      <c r="E43" s="10">
        <v>45</v>
      </c>
      <c r="F43" s="10">
        <v>96</v>
      </c>
    </row>
    <row r="44" spans="1:6" x14ac:dyDescent="0.2">
      <c r="A44" s="14" t="s">
        <v>8269</v>
      </c>
      <c r="B44" s="10"/>
      <c r="C44" s="10">
        <v>250</v>
      </c>
      <c r="D44" s="10">
        <v>9</v>
      </c>
      <c r="E44" s="10">
        <v>412</v>
      </c>
      <c r="F44" s="10">
        <v>671</v>
      </c>
    </row>
    <row r="45" spans="1:6" x14ac:dyDescent="0.2">
      <c r="A45" s="14" t="s">
        <v>8301</v>
      </c>
      <c r="B45" s="10">
        <v>15</v>
      </c>
      <c r="C45" s="10">
        <v>59</v>
      </c>
      <c r="D45" s="10">
        <v>3</v>
      </c>
      <c r="E45" s="10">
        <v>68</v>
      </c>
      <c r="F45" s="10">
        <v>145</v>
      </c>
    </row>
    <row r="46" spans="1:6" x14ac:dyDescent="0.2">
      <c r="A46" s="14" t="s">
        <v>8361</v>
      </c>
      <c r="B46" s="10">
        <v>257</v>
      </c>
      <c r="C46" s="10">
        <v>1097</v>
      </c>
      <c r="D46" s="10">
        <v>33</v>
      </c>
      <c r="E46" s="10">
        <v>1651</v>
      </c>
      <c r="F46" s="10">
        <v>3038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DB25C-7F1B-4557-B0CF-74ECBD48E44F}">
  <dimension ref="A1:F14"/>
  <sheetViews>
    <sheetView workbookViewId="0">
      <selection activeCell="G58" sqref="G58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22.1640625" bestFit="1" customWidth="1"/>
    <col min="8" max="8" width="16" bestFit="1" customWidth="1"/>
    <col min="9" max="10" width="16.1640625" bestFit="1" customWidth="1"/>
    <col min="11" max="11" width="20.33203125" bestFit="1" customWidth="1"/>
    <col min="12" max="12" width="21.6640625" bestFit="1" customWidth="1"/>
    <col min="13" max="13" width="19" bestFit="1" customWidth="1"/>
    <col min="14" max="14" width="16.5" bestFit="1" customWidth="1"/>
    <col min="15" max="15" width="20" bestFit="1" customWidth="1"/>
    <col min="16" max="16" width="21.83203125" bestFit="1" customWidth="1"/>
    <col min="17" max="17" width="11.1640625" bestFit="1" customWidth="1"/>
    <col min="18" max="18" width="15.83203125" bestFit="1" customWidth="1"/>
    <col min="19" max="19" width="10.33203125" bestFit="1" customWidth="1"/>
    <col min="20" max="20" width="12.1640625" bestFit="1" customWidth="1"/>
    <col min="21" max="21" width="10.5" bestFit="1" customWidth="1"/>
    <col min="22" max="22" width="10.6640625" bestFit="1" customWidth="1"/>
    <col min="23" max="23" width="18" bestFit="1" customWidth="1"/>
    <col min="24" max="24" width="19.33203125" bestFit="1" customWidth="1"/>
    <col min="25" max="25" width="19.6640625" bestFit="1" customWidth="1"/>
    <col min="26" max="26" width="24.1640625" bestFit="1" customWidth="1"/>
    <col min="27" max="27" width="19" bestFit="1" customWidth="1"/>
    <col min="28" max="28" width="19.5" bestFit="1" customWidth="1"/>
    <col min="29" max="29" width="26.1640625" bestFit="1" customWidth="1"/>
    <col min="30" max="30" width="17" bestFit="1" customWidth="1"/>
    <col min="31" max="31" width="20.5" bestFit="1" customWidth="1"/>
    <col min="32" max="32" width="26.5" bestFit="1" customWidth="1"/>
    <col min="33" max="33" width="22" bestFit="1" customWidth="1"/>
    <col min="34" max="34" width="18.83203125" bestFit="1" customWidth="1"/>
    <col min="35" max="35" width="20.5" bestFit="1" customWidth="1"/>
    <col min="36" max="36" width="23.5" bestFit="1" customWidth="1"/>
    <col min="37" max="37" width="28" bestFit="1" customWidth="1"/>
    <col min="38" max="38" width="21.1640625" bestFit="1" customWidth="1"/>
    <col min="39" max="39" width="15.6640625" bestFit="1" customWidth="1"/>
    <col min="40" max="40" width="15.33203125" bestFit="1" customWidth="1"/>
    <col min="41" max="41" width="13.1640625" bestFit="1" customWidth="1"/>
    <col min="42" max="42" width="14.5" bestFit="1" customWidth="1"/>
    <col min="43" max="43" width="11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">
      <c r="A6" s="14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">
      <c r="A7" s="14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">
      <c r="A8" s="14" t="s">
        <v>8329</v>
      </c>
      <c r="B8" s="10">
        <v>23</v>
      </c>
      <c r="C8" s="10"/>
      <c r="D8" s="10"/>
      <c r="E8" s="10"/>
      <c r="F8" s="10">
        <v>23</v>
      </c>
    </row>
    <row r="9" spans="1:6" x14ac:dyDescent="0.2">
      <c r="A9" s="14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">
      <c r="A10" s="14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">
      <c r="A11" s="14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">
      <c r="A12" s="14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">
      <c r="A13" s="14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">
      <c r="A14" s="14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63302-9934-2944-8F37-48303A156E07}">
  <dimension ref="A1:F47"/>
  <sheetViews>
    <sheetView workbookViewId="0">
      <selection activeCell="H49" sqref="H49"/>
    </sheetView>
  </sheetViews>
  <sheetFormatPr baseColWidth="10" defaultColWidth="11.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3" t="s">
        <v>8222</v>
      </c>
      <c r="B1" t="s">
        <v>8364</v>
      </c>
    </row>
    <row r="2" spans="1:6" x14ac:dyDescent="0.2">
      <c r="A2" s="13" t="s">
        <v>8358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4" t="s">
        <v>8342</v>
      </c>
      <c r="B7" s="10">
        <v>20</v>
      </c>
      <c r="C7" s="10"/>
      <c r="D7" s="10"/>
      <c r="E7" s="10"/>
      <c r="F7" s="10">
        <v>20</v>
      </c>
    </row>
    <row r="8" spans="1:6" x14ac:dyDescent="0.2">
      <c r="A8" s="14" t="s">
        <v>8330</v>
      </c>
      <c r="B8" s="10">
        <v>24</v>
      </c>
      <c r="C8" s="10"/>
      <c r="D8" s="10"/>
      <c r="E8" s="10"/>
      <c r="F8" s="10">
        <v>24</v>
      </c>
    </row>
    <row r="9" spans="1:6" x14ac:dyDescent="0.2">
      <c r="A9" s="14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4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4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4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4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4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4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4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4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4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4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4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4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4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4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4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4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4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4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4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4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4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4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4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4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4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4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4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4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4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4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4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4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4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4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4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4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4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4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4A516-B7AC-0644-945A-6909B0BAF62A}">
  <dimension ref="A1:E18"/>
  <sheetViews>
    <sheetView workbookViewId="0">
      <selection activeCell="M43" sqref="M43"/>
    </sheetView>
  </sheetViews>
  <sheetFormatPr baseColWidth="10" defaultColWidth="11.5" defaultRowHeight="15" x14ac:dyDescent="0.2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5" width="11.33203125" bestFit="1" customWidth="1"/>
    <col min="6" max="6" width="10" bestFit="1" customWidth="1"/>
  </cols>
  <sheetData>
    <row r="1" spans="1:5" x14ac:dyDescent="0.2">
      <c r="A1" s="13" t="s">
        <v>8379</v>
      </c>
      <c r="B1" t="s">
        <v>8364</v>
      </c>
    </row>
    <row r="2" spans="1:5" x14ac:dyDescent="0.2">
      <c r="A2" s="13" t="s">
        <v>8359</v>
      </c>
      <c r="B2" t="s">
        <v>8316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8373</v>
      </c>
      <c r="B6" s="10">
        <v>20</v>
      </c>
      <c r="C6" s="10">
        <v>1</v>
      </c>
      <c r="D6" s="10">
        <v>43</v>
      </c>
      <c r="E6" s="10">
        <v>64</v>
      </c>
    </row>
    <row r="7" spans="1:5" x14ac:dyDescent="0.2">
      <c r="A7" s="17" t="s">
        <v>8374</v>
      </c>
      <c r="B7" s="10">
        <v>30</v>
      </c>
      <c r="C7" s="10">
        <v>6</v>
      </c>
      <c r="D7" s="10">
        <v>60</v>
      </c>
      <c r="E7" s="10">
        <v>96</v>
      </c>
    </row>
    <row r="8" spans="1:5" x14ac:dyDescent="0.2">
      <c r="A8" s="17" t="s">
        <v>8375</v>
      </c>
      <c r="B8" s="10">
        <v>21</v>
      </c>
      <c r="C8" s="10">
        <v>12</v>
      </c>
      <c r="D8" s="10">
        <v>46</v>
      </c>
      <c r="E8" s="10">
        <v>79</v>
      </c>
    </row>
    <row r="9" spans="1:5" x14ac:dyDescent="0.2">
      <c r="A9" s="17" t="s">
        <v>8376</v>
      </c>
      <c r="B9" s="10">
        <v>29</v>
      </c>
      <c r="C9" s="10"/>
      <c r="D9" s="10">
        <v>57</v>
      </c>
      <c r="E9" s="10">
        <v>86</v>
      </c>
    </row>
    <row r="10" spans="1:5" x14ac:dyDescent="0.2">
      <c r="A10" s="17" t="s">
        <v>8367</v>
      </c>
      <c r="B10" s="10">
        <v>42</v>
      </c>
      <c r="C10" s="10"/>
      <c r="D10" s="10">
        <v>93</v>
      </c>
      <c r="E10" s="10">
        <v>135</v>
      </c>
    </row>
    <row r="11" spans="1:5" x14ac:dyDescent="0.2">
      <c r="A11" s="17" t="s">
        <v>8377</v>
      </c>
      <c r="B11" s="10">
        <v>35</v>
      </c>
      <c r="C11" s="10"/>
      <c r="D11" s="10">
        <v>83</v>
      </c>
      <c r="E11" s="10">
        <v>118</v>
      </c>
    </row>
    <row r="12" spans="1:5" x14ac:dyDescent="0.2">
      <c r="A12" s="17" t="s">
        <v>8368</v>
      </c>
      <c r="B12" s="10">
        <v>37</v>
      </c>
      <c r="C12" s="10"/>
      <c r="D12" s="10">
        <v>75</v>
      </c>
      <c r="E12" s="10">
        <v>112</v>
      </c>
    </row>
    <row r="13" spans="1:5" x14ac:dyDescent="0.2">
      <c r="A13" s="17" t="s">
        <v>8369</v>
      </c>
      <c r="B13" s="10">
        <v>30</v>
      </c>
      <c r="C13" s="10"/>
      <c r="D13" s="10">
        <v>62</v>
      </c>
      <c r="E13" s="10">
        <v>92</v>
      </c>
    </row>
    <row r="14" spans="1:5" x14ac:dyDescent="0.2">
      <c r="A14" s="17" t="s">
        <v>8370</v>
      </c>
      <c r="B14" s="10">
        <v>24</v>
      </c>
      <c r="C14" s="10"/>
      <c r="D14" s="10">
        <v>46</v>
      </c>
      <c r="E14" s="10">
        <v>70</v>
      </c>
    </row>
    <row r="15" spans="1:5" x14ac:dyDescent="0.2">
      <c r="A15" s="17" t="s">
        <v>8371</v>
      </c>
      <c r="B15" s="10">
        <v>35</v>
      </c>
      <c r="C15" s="10"/>
      <c r="D15" s="10">
        <v>55</v>
      </c>
      <c r="E15" s="10">
        <v>90</v>
      </c>
    </row>
    <row r="16" spans="1:5" x14ac:dyDescent="0.2">
      <c r="A16" s="17" t="s">
        <v>8372</v>
      </c>
      <c r="B16" s="10">
        <v>21</v>
      </c>
      <c r="C16" s="10"/>
      <c r="D16" s="10">
        <v>47</v>
      </c>
      <c r="E16" s="10">
        <v>68</v>
      </c>
    </row>
    <row r="17" spans="1:5" x14ac:dyDescent="0.2">
      <c r="A17" s="17" t="s">
        <v>8378</v>
      </c>
      <c r="B17" s="10">
        <v>29</v>
      </c>
      <c r="C17" s="10"/>
      <c r="D17" s="10">
        <v>27</v>
      </c>
      <c r="E17" s="10">
        <v>56</v>
      </c>
    </row>
    <row r="18" spans="1:5" x14ac:dyDescent="0.2">
      <c r="A18" s="17" t="s">
        <v>8361</v>
      </c>
      <c r="B18" s="10">
        <v>353</v>
      </c>
      <c r="C18" s="10">
        <v>19</v>
      </c>
      <c r="D18" s="10">
        <v>694</v>
      </c>
      <c r="E18" s="10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73292-5986-434B-A21C-773D5E4BC575}">
  <dimension ref="A1:T413"/>
  <sheetViews>
    <sheetView workbookViewId="0">
      <selection activeCell="B13" sqref="B13"/>
    </sheetView>
  </sheetViews>
  <sheetFormatPr baseColWidth="10" defaultColWidth="8.83203125" defaultRowHeight="15" x14ac:dyDescent="0.2"/>
  <cols>
    <col min="1" max="1" width="5" bestFit="1" customWidth="1"/>
    <col min="2" max="2" width="51.83203125" customWidth="1"/>
    <col min="3" max="3" width="46.6640625" customWidth="1"/>
    <col min="4" max="4" width="12.5" bestFit="1" customWidth="1"/>
    <col min="5" max="5" width="11.1640625" bestFit="1" customWidth="1"/>
    <col min="6" max="6" width="10" bestFit="1" customWidth="1"/>
    <col min="7" max="7" width="7.6640625" bestFit="1" customWidth="1"/>
    <col min="8" max="8" width="8.5" bestFit="1" customWidth="1"/>
    <col min="9" max="9" width="11" bestFit="1" customWidth="1"/>
    <col min="10" max="10" width="11.83203125" bestFit="1" customWidth="1"/>
    <col min="11" max="11" width="9.5" bestFit="1" customWidth="1"/>
    <col min="12" max="12" width="13.83203125" bestFit="1" customWidth="1"/>
    <col min="13" max="13" width="8.83203125" bestFit="1" customWidth="1"/>
    <col min="14" max="14" width="24.33203125" bestFit="1" customWidth="1"/>
    <col min="15" max="15" width="18.5" bestFit="1" customWidth="1"/>
    <col min="16" max="16" width="17" bestFit="1" customWidth="1"/>
    <col min="17" max="17" width="8.83203125" bestFit="1" customWidth="1"/>
    <col min="18" max="18" width="11.83203125" bestFit="1" customWidth="1"/>
    <col min="19" max="19" width="23.5" bestFit="1" customWidth="1"/>
    <col min="20" max="20" width="22" bestFit="1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</row>
    <row r="2" spans="1:20" ht="48" x14ac:dyDescent="0.2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32" x14ac:dyDescent="0.2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2" x14ac:dyDescent="0.2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6" x14ac:dyDescent="0.2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32" x14ac:dyDescent="0.2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32" x14ac:dyDescent="0.2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2" x14ac:dyDescent="0.2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2" x14ac:dyDescent="0.2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32" x14ac:dyDescent="0.2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32" x14ac:dyDescent="0.2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32" x14ac:dyDescent="0.2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48" x14ac:dyDescent="0.2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2" x14ac:dyDescent="0.2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32" x14ac:dyDescent="0.2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48" x14ac:dyDescent="0.2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32" x14ac:dyDescent="0.2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8" x14ac:dyDescent="0.2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32" x14ac:dyDescent="0.2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6" x14ac:dyDescent="0.2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6" x14ac:dyDescent="0.2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8" x14ac:dyDescent="0.2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2" x14ac:dyDescent="0.2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32" x14ac:dyDescent="0.2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6" x14ac:dyDescent="0.2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2" x14ac:dyDescent="0.2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32" x14ac:dyDescent="0.2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32" x14ac:dyDescent="0.2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32" x14ac:dyDescent="0.2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8" x14ac:dyDescent="0.2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32" x14ac:dyDescent="0.2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2" x14ac:dyDescent="0.2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32" x14ac:dyDescent="0.2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32" x14ac:dyDescent="0.2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32" x14ac:dyDescent="0.2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2" x14ac:dyDescent="0.2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32" x14ac:dyDescent="0.2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32" x14ac:dyDescent="0.2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8" x14ac:dyDescent="0.2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2" x14ac:dyDescent="0.2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2" x14ac:dyDescent="0.2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32" x14ac:dyDescent="0.2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2" x14ac:dyDescent="0.2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32" x14ac:dyDescent="0.2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32" x14ac:dyDescent="0.2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32" x14ac:dyDescent="0.2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32" x14ac:dyDescent="0.2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32" x14ac:dyDescent="0.2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32" x14ac:dyDescent="0.2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32" x14ac:dyDescent="0.2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32" x14ac:dyDescent="0.2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32" x14ac:dyDescent="0.2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32" x14ac:dyDescent="0.2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2" x14ac:dyDescent="0.2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32" x14ac:dyDescent="0.2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32" x14ac:dyDescent="0.2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32" x14ac:dyDescent="0.2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32" x14ac:dyDescent="0.2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32" x14ac:dyDescent="0.2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32" x14ac:dyDescent="0.2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32" x14ac:dyDescent="0.2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6" x14ac:dyDescent="0.2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32" x14ac:dyDescent="0.2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2" x14ac:dyDescent="0.2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32" x14ac:dyDescent="0.2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64" x14ac:dyDescent="0.2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2" x14ac:dyDescent="0.2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6" x14ac:dyDescent="0.2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2" x14ac:dyDescent="0.2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2" x14ac:dyDescent="0.2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8" x14ac:dyDescent="0.2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2" x14ac:dyDescent="0.2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32" x14ac:dyDescent="0.2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6" x14ac:dyDescent="0.2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8" x14ac:dyDescent="0.2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32" x14ac:dyDescent="0.2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32" x14ac:dyDescent="0.2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8" x14ac:dyDescent="0.2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32" x14ac:dyDescent="0.2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32" x14ac:dyDescent="0.2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2" x14ac:dyDescent="0.2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2:O413">
    <cfRule type="colorScale" priority="1">
      <colorScale>
        <cfvo type="percentile" val="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97BD2-4DFC-40D9-88A5-AB3B70700621}">
  <dimension ref="A1:T251"/>
  <sheetViews>
    <sheetView workbookViewId="0">
      <selection activeCell="B12" sqref="B12"/>
    </sheetView>
  </sheetViews>
  <sheetFormatPr baseColWidth="10" defaultColWidth="8.83203125" defaultRowHeight="15" x14ac:dyDescent="0.2"/>
  <cols>
    <col min="1" max="1" width="5" bestFit="1" customWidth="1"/>
    <col min="2" max="2" width="59.83203125" bestFit="1" customWidth="1"/>
    <col min="3" max="3" width="62" customWidth="1"/>
    <col min="4" max="4" width="12.5" bestFit="1" customWidth="1"/>
    <col min="5" max="5" width="10.1640625" bestFit="1" customWidth="1"/>
    <col min="6" max="6" width="9.6640625" bestFit="1" customWidth="1"/>
    <col min="7" max="7" width="7.6640625" bestFit="1" customWidth="1"/>
    <col min="8" max="8" width="8.5" bestFit="1" customWidth="1"/>
    <col min="9" max="9" width="11" bestFit="1" customWidth="1"/>
    <col min="10" max="10" width="11.83203125" bestFit="1" customWidth="1"/>
    <col min="11" max="11" width="9.5" bestFit="1" customWidth="1"/>
    <col min="12" max="12" width="13.83203125" bestFit="1" customWidth="1"/>
    <col min="13" max="13" width="8.83203125" bestFit="1" customWidth="1"/>
    <col min="14" max="14" width="24.33203125" bestFit="1" customWidth="1"/>
    <col min="15" max="15" width="18.5" bestFit="1" customWidth="1"/>
    <col min="16" max="16" width="17" bestFit="1" customWidth="1"/>
    <col min="17" max="17" width="8.83203125" bestFit="1" customWidth="1"/>
    <col min="18" max="18" width="11.83203125" bestFit="1" customWidth="1"/>
    <col min="19" max="19" width="23.5" bestFit="1" customWidth="1"/>
    <col min="20" max="20" width="22" bestFit="1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</row>
    <row r="2" spans="1:20" ht="32" x14ac:dyDescent="0.2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32" x14ac:dyDescent="0.2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32" x14ac:dyDescent="0.2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32" x14ac:dyDescent="0.2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32" x14ac:dyDescent="0.2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32" x14ac:dyDescent="0.2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32" x14ac:dyDescent="0.2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32" x14ac:dyDescent="0.2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32" x14ac:dyDescent="0.2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2" x14ac:dyDescent="0.2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32" x14ac:dyDescent="0.2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32" x14ac:dyDescent="0.2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32" x14ac:dyDescent="0.2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32" x14ac:dyDescent="0.2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2" x14ac:dyDescent="0.2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32" x14ac:dyDescent="0.2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32" x14ac:dyDescent="0.2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32" x14ac:dyDescent="0.2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32" x14ac:dyDescent="0.2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32" x14ac:dyDescent="0.2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32" x14ac:dyDescent="0.2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32" x14ac:dyDescent="0.2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32" x14ac:dyDescent="0.2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32" x14ac:dyDescent="0.2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2" x14ac:dyDescent="0.2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32" x14ac:dyDescent="0.2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32" x14ac:dyDescent="0.2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32" x14ac:dyDescent="0.2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32" x14ac:dyDescent="0.2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32" x14ac:dyDescent="0.2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32" x14ac:dyDescent="0.2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32" x14ac:dyDescent="0.2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32" x14ac:dyDescent="0.2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32" x14ac:dyDescent="0.2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32" x14ac:dyDescent="0.2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6" x14ac:dyDescent="0.2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32" x14ac:dyDescent="0.2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32" x14ac:dyDescent="0.2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32" x14ac:dyDescent="0.2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32" x14ac:dyDescent="0.2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32" x14ac:dyDescent="0.2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2" x14ac:dyDescent="0.2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2" x14ac:dyDescent="0.2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x14ac:dyDescent="0.2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32" x14ac:dyDescent="0.2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32" x14ac:dyDescent="0.2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2" x14ac:dyDescent="0.2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2" x14ac:dyDescent="0.2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32" x14ac:dyDescent="0.2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32" x14ac:dyDescent="0.2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32" x14ac:dyDescent="0.2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32" x14ac:dyDescent="0.2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32" x14ac:dyDescent="0.2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32" x14ac:dyDescent="0.2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32" x14ac:dyDescent="0.2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32" x14ac:dyDescent="0.2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2" x14ac:dyDescent="0.2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32" x14ac:dyDescent="0.2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32" x14ac:dyDescent="0.2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32" x14ac:dyDescent="0.2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32" x14ac:dyDescent="0.2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32" x14ac:dyDescent="0.2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32" x14ac:dyDescent="0.2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32" x14ac:dyDescent="0.2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32" x14ac:dyDescent="0.2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x14ac:dyDescent="0.2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6" x14ac:dyDescent="0.2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2" x14ac:dyDescent="0.2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2" x14ac:dyDescent="0.2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32" x14ac:dyDescent="0.2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32" x14ac:dyDescent="0.2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2" x14ac:dyDescent="0.2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6" x14ac:dyDescent="0.2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32" x14ac:dyDescent="0.2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6" x14ac:dyDescent="0.2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2" x14ac:dyDescent="0.2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32" x14ac:dyDescent="0.2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32" x14ac:dyDescent="0.2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6" x14ac:dyDescent="0.2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32" x14ac:dyDescent="0.2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32" x14ac:dyDescent="0.2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6" x14ac:dyDescent="0.2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32" x14ac:dyDescent="0.2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32" x14ac:dyDescent="0.2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32" x14ac:dyDescent="0.2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6" x14ac:dyDescent="0.2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32" x14ac:dyDescent="0.2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2" x14ac:dyDescent="0.2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32" x14ac:dyDescent="0.2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32" x14ac:dyDescent="0.2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32" x14ac:dyDescent="0.2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32" x14ac:dyDescent="0.2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x14ac:dyDescent="0.2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32" x14ac:dyDescent="0.2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2" x14ac:dyDescent="0.2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6" x14ac:dyDescent="0.2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2" x14ac:dyDescent="0.2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2" x14ac:dyDescent="0.2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32" x14ac:dyDescent="0.2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32" x14ac:dyDescent="0.2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32" x14ac:dyDescent="0.2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32" x14ac:dyDescent="0.2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32" x14ac:dyDescent="0.2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32" x14ac:dyDescent="0.2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32" x14ac:dyDescent="0.2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32" x14ac:dyDescent="0.2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2" x14ac:dyDescent="0.2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32" x14ac:dyDescent="0.2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32" x14ac:dyDescent="0.2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32" x14ac:dyDescent="0.2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32" x14ac:dyDescent="0.2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32" x14ac:dyDescent="0.2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2" x14ac:dyDescent="0.2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32" x14ac:dyDescent="0.2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2" x14ac:dyDescent="0.2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32" x14ac:dyDescent="0.2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32" x14ac:dyDescent="0.2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32" x14ac:dyDescent="0.2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32" x14ac:dyDescent="0.2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32" x14ac:dyDescent="0.2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" x14ac:dyDescent="0.2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32" x14ac:dyDescent="0.2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32" x14ac:dyDescent="0.2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2" x14ac:dyDescent="0.2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32" x14ac:dyDescent="0.2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32" x14ac:dyDescent="0.2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2" x14ac:dyDescent="0.2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32" x14ac:dyDescent="0.2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32" x14ac:dyDescent="0.2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2" x14ac:dyDescent="0.2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32" x14ac:dyDescent="0.2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32" x14ac:dyDescent="0.2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32" x14ac:dyDescent="0.2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2" x14ac:dyDescent="0.2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32" x14ac:dyDescent="0.2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32" x14ac:dyDescent="0.2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32" x14ac:dyDescent="0.2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2" x14ac:dyDescent="0.2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32" x14ac:dyDescent="0.2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2" x14ac:dyDescent="0.2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2" x14ac:dyDescent="0.2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32" x14ac:dyDescent="0.2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32" x14ac:dyDescent="0.2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32" x14ac:dyDescent="0.2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2" x14ac:dyDescent="0.2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32" x14ac:dyDescent="0.2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32" x14ac:dyDescent="0.2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6" x14ac:dyDescent="0.2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32" x14ac:dyDescent="0.2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6" x14ac:dyDescent="0.2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32" x14ac:dyDescent="0.2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32" x14ac:dyDescent="0.2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32" x14ac:dyDescent="0.2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32" x14ac:dyDescent="0.2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32" x14ac:dyDescent="0.2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32" x14ac:dyDescent="0.2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32" x14ac:dyDescent="0.2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32" x14ac:dyDescent="0.2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2" x14ac:dyDescent="0.2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32" x14ac:dyDescent="0.2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32" x14ac:dyDescent="0.2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2" x14ac:dyDescent="0.2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2" x14ac:dyDescent="0.2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32" x14ac:dyDescent="0.2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32" x14ac:dyDescent="0.2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32" x14ac:dyDescent="0.2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32" x14ac:dyDescent="0.2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2" x14ac:dyDescent="0.2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" x14ac:dyDescent="0.2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32" x14ac:dyDescent="0.2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32" x14ac:dyDescent="0.2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32" x14ac:dyDescent="0.2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32" x14ac:dyDescent="0.2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32" x14ac:dyDescent="0.2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32" x14ac:dyDescent="0.2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32" x14ac:dyDescent="0.2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2" x14ac:dyDescent="0.2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32" x14ac:dyDescent="0.2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32" x14ac:dyDescent="0.2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" x14ac:dyDescent="0.2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32" x14ac:dyDescent="0.2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32" x14ac:dyDescent="0.2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32" x14ac:dyDescent="0.2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32" x14ac:dyDescent="0.2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32" x14ac:dyDescent="0.2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32" x14ac:dyDescent="0.2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32" x14ac:dyDescent="0.2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32" x14ac:dyDescent="0.2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2" x14ac:dyDescent="0.2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32" x14ac:dyDescent="0.2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32" x14ac:dyDescent="0.2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8" x14ac:dyDescent="0.2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32" x14ac:dyDescent="0.2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32" x14ac:dyDescent="0.2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32" x14ac:dyDescent="0.2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x14ac:dyDescent="0.2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32" x14ac:dyDescent="0.2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32" x14ac:dyDescent="0.2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32" x14ac:dyDescent="0.2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32" x14ac:dyDescent="0.2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32" x14ac:dyDescent="0.2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32" x14ac:dyDescent="0.2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32" x14ac:dyDescent="0.2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32" x14ac:dyDescent="0.2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32" x14ac:dyDescent="0.2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32" x14ac:dyDescent="0.2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32" x14ac:dyDescent="0.2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32" x14ac:dyDescent="0.2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2" x14ac:dyDescent="0.2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32" x14ac:dyDescent="0.2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32" x14ac:dyDescent="0.2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32" x14ac:dyDescent="0.2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32" x14ac:dyDescent="0.2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32" x14ac:dyDescent="0.2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32" x14ac:dyDescent="0.2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32" x14ac:dyDescent="0.2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32" x14ac:dyDescent="0.2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32" x14ac:dyDescent="0.2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32" x14ac:dyDescent="0.2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32" x14ac:dyDescent="0.2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32" x14ac:dyDescent="0.2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32" x14ac:dyDescent="0.2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32" x14ac:dyDescent="0.2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32" x14ac:dyDescent="0.2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2:O251">
    <cfRule type="colorScale" priority="1">
      <colorScale>
        <cfvo type="percentile" val="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C3414-B46B-44EF-B737-A3A70C36D705}">
  <dimension ref="A1:E14"/>
  <sheetViews>
    <sheetView workbookViewId="0">
      <selection activeCell="E19" sqref="E19"/>
    </sheetView>
  </sheetViews>
  <sheetFormatPr baseColWidth="10" defaultColWidth="8.83203125" defaultRowHeight="15" x14ac:dyDescent="0.2"/>
  <cols>
    <col min="1" max="1" width="25" bestFit="1" customWidth="1"/>
    <col min="2" max="2" width="12.1640625" customWidth="1"/>
    <col min="3" max="3" width="10.6640625" customWidth="1"/>
    <col min="5" max="5" width="33" bestFit="1" customWidth="1"/>
  </cols>
  <sheetData>
    <row r="1" spans="1:5" x14ac:dyDescent="0.2">
      <c r="B1" t="s">
        <v>8385</v>
      </c>
      <c r="C1" t="s">
        <v>8386</v>
      </c>
      <c r="E1" t="s">
        <v>8391</v>
      </c>
    </row>
    <row r="2" spans="1:5" x14ac:dyDescent="0.2">
      <c r="A2" t="s">
        <v>8387</v>
      </c>
      <c r="B2" s="18">
        <f>AVERAGE('1-Successful U.S. Kickstarters'!D:D)</f>
        <v>5048.8786407766993</v>
      </c>
      <c r="C2" s="18">
        <f>AVERAGE('1-Failed U.S. Kickstarters'!D:D)</f>
        <v>10554.212</v>
      </c>
      <c r="E2" t="s">
        <v>8392</v>
      </c>
    </row>
    <row r="3" spans="1:5" x14ac:dyDescent="0.2">
      <c r="A3" t="s">
        <v>8388</v>
      </c>
      <c r="B3" s="18">
        <f>MEDIAN('1-Successful U.S. Kickstarters'!D:D)</f>
        <v>3000</v>
      </c>
      <c r="C3" s="18">
        <f>MEDIAN('1-Failed U.S. Kickstarters'!D:D)</f>
        <v>5000</v>
      </c>
    </row>
    <row r="4" spans="1:5" x14ac:dyDescent="0.2">
      <c r="A4" t="s">
        <v>8393</v>
      </c>
      <c r="B4" s="18">
        <f>_xlfn.STDEV.P('1-Successful U.S. Kickstarters'!D:D)</f>
        <v>7748.7537726373303</v>
      </c>
      <c r="C4" s="18">
        <f>_xlfn.STDEV.P('1-Failed U.S. Kickstarters'!D:D)</f>
        <v>21967.731061515115</v>
      </c>
    </row>
    <row r="5" spans="1:5" x14ac:dyDescent="0.2">
      <c r="A5" t="s">
        <v>8394</v>
      </c>
      <c r="B5" s="18">
        <f>_xlfn.QUARTILE.EXC('1-Successful U.S. Kickstarters'!D:D, 3)</f>
        <v>5000</v>
      </c>
      <c r="C5" s="18">
        <f>_xlfn.QUARTILE.EXC('1-Failed U.S. Kickstarters'!D:D, 3)</f>
        <v>10000</v>
      </c>
    </row>
    <row r="6" spans="1:5" x14ac:dyDescent="0.2">
      <c r="A6" t="s">
        <v>8395</v>
      </c>
      <c r="B6" s="18">
        <f>_xlfn.QUARTILE.EXC('1-Successful U.S. Kickstarters'!D:D, 1)</f>
        <v>1500</v>
      </c>
      <c r="C6" s="18">
        <f>_xlfn.QUARTILE.EXC('1-Failed U.S. Kickstarters'!D:D, 1)</f>
        <v>2000</v>
      </c>
    </row>
    <row r="7" spans="1:5" x14ac:dyDescent="0.2">
      <c r="A7" t="s">
        <v>8396</v>
      </c>
      <c r="B7" s="18">
        <f>B5-B6</f>
        <v>3500</v>
      </c>
      <c r="C7" s="18">
        <f>C5-C6</f>
        <v>8000</v>
      </c>
    </row>
    <row r="9" spans="1:5" x14ac:dyDescent="0.2">
      <c r="A9" t="s">
        <v>8389</v>
      </c>
      <c r="B9" s="18">
        <f>AVERAGE('1-Successful U.S. Kickstarters'!E:E)</f>
        <v>5601.5458009708727</v>
      </c>
      <c r="C9" s="18">
        <f>AVERAGE('1-Failed U.S. Kickstarters'!E:E)</f>
        <v>558.65484000000004</v>
      </c>
    </row>
    <row r="10" spans="1:5" x14ac:dyDescent="0.2">
      <c r="A10" t="s">
        <v>8390</v>
      </c>
      <c r="B10" s="18">
        <f>MEDIAN('1-Successful U.S. Kickstarters'!E:E)</f>
        <v>3167.5</v>
      </c>
      <c r="C10" s="18">
        <f>MEDIAN('1-Failed U.S. Kickstarters'!E:E)</f>
        <v>103</v>
      </c>
    </row>
    <row r="11" spans="1:5" x14ac:dyDescent="0.2">
      <c r="A11" t="s">
        <v>8393</v>
      </c>
      <c r="B11" s="18">
        <f>_xlfn.STDEV.P('1-Successful U.S. Kickstarters'!E:E)</f>
        <v>8334.5731699164608</v>
      </c>
      <c r="C11" s="18">
        <f>_xlfn.STDEV.P('1-Failed U.S. Kickstarters'!E:E)</f>
        <v>1330.5230280400915</v>
      </c>
    </row>
    <row r="12" spans="1:5" x14ac:dyDescent="0.2">
      <c r="A12" t="s">
        <v>8394</v>
      </c>
      <c r="B12" s="18">
        <f>_xlfn.QUARTILE.EXC('1-Successful U.S. Kickstarters'!E:E, 3)</f>
        <v>5699</v>
      </c>
      <c r="C12" s="18">
        <f>_xlfn.QUARTILE.EXC('1-Failed U.S. Kickstarters'!E:E, 3)</f>
        <v>501</v>
      </c>
    </row>
    <row r="13" spans="1:5" x14ac:dyDescent="0.2">
      <c r="A13" t="s">
        <v>8395</v>
      </c>
      <c r="B13" s="18">
        <f>_xlfn.QUARTILE.EXC('1-Successful U.S. Kickstarters'!E:E, 1)</f>
        <v>1716.5074999999999</v>
      </c>
      <c r="C13" s="18">
        <f>_xlfn.QUARTILE.EXC('1-Failed U.S. Kickstarters'!E:E, 1)</f>
        <v>9.25</v>
      </c>
    </row>
    <row r="14" spans="1:5" x14ac:dyDescent="0.2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D3325-6A6A-4346-8516-C516AE6C4C89}">
  <sheetPr filterMode="1"/>
  <dimension ref="A1:T4115"/>
  <sheetViews>
    <sheetView zoomScale="95" zoomScaleNormal="95"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C2848" sqref="A1:T4115"/>
    </sheetView>
  </sheetViews>
  <sheetFormatPr baseColWidth="10" defaultColWidth="8.83203125" defaultRowHeight="15" x14ac:dyDescent="0.2"/>
  <cols>
    <col min="1" max="1" width="7.5" style="10" bestFit="1" customWidth="1"/>
    <col min="2" max="2" width="38.5" style="3" customWidth="1"/>
    <col min="3" max="3" width="40.33203125" style="3" customWidth="1"/>
    <col min="4" max="4" width="16.83203125" style="6" bestFit="1" customWidth="1"/>
    <col min="5" max="5" width="13.5" style="8" bestFit="1" customWidth="1"/>
    <col min="6" max="6" width="14.6640625" bestFit="1" customWidth="1"/>
    <col min="7" max="7" width="12.83203125" bestFit="1" customWidth="1"/>
    <col min="8" max="8" width="13.6640625" bestFit="1" customWidth="1"/>
    <col min="9" max="9" width="13.5" bestFit="1" customWidth="1"/>
    <col min="10" max="10" width="17" bestFit="1" customWidth="1"/>
    <col min="11" max="11" width="14.5" bestFit="1" customWidth="1"/>
    <col min="12" max="12" width="19.33203125" bestFit="1" customWidth="1"/>
    <col min="13" max="13" width="13.83203125" bestFit="1" customWidth="1"/>
    <col min="14" max="14" width="29.83203125" bestFit="1" customWidth="1"/>
    <col min="15" max="15" width="23.33203125" bestFit="1" customWidth="1"/>
    <col min="16" max="16" width="22.1640625" bestFit="1" customWidth="1"/>
    <col min="17" max="17" width="13.83203125" bestFit="1" customWidth="1"/>
    <col min="18" max="18" width="17.1640625" bestFit="1" customWidth="1"/>
    <col min="19" max="19" width="28.5" style="16" bestFit="1" customWidth="1"/>
    <col min="20" max="20" width="27" bestFit="1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</row>
    <row r="2" spans="1:20" ht="48" hidden="1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</row>
    <row r="3" spans="1:20" ht="32" hidden="1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</row>
    <row r="4" spans="1:20" ht="48" hidden="1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32" hidden="1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6">
        <f t="shared" si="6"/>
        <v>41835.821226851855</v>
      </c>
      <c r="T67" s="16">
        <f t="shared" si="7"/>
        <v>41862.249305555553</v>
      </c>
    </row>
    <row r="68" spans="1:20" ht="32" hidden="1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 s="10">
        <v>3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48" hidden="1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6">
        <f t="shared" si="10"/>
        <v>41882.937303240738</v>
      </c>
      <c r="T131" s="16">
        <f t="shared" si="11"/>
        <v>41942.937303240738</v>
      </c>
    </row>
    <row r="132" spans="1:20" ht="48" hidden="1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48" hidden="1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6">
        <f t="shared" si="14"/>
        <v>41911.934791666667</v>
      </c>
      <c r="T195" s="16">
        <f t="shared" si="15"/>
        <v>41971.976458333331</v>
      </c>
    </row>
    <row r="196" spans="1:20" ht="48" hidden="1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48" hidden="1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6">
        <f t="shared" si="18"/>
        <v>42479.626875000002</v>
      </c>
      <c r="T259" s="16">
        <f t="shared" si="19"/>
        <v>42509.626875000002</v>
      </c>
    </row>
    <row r="260" spans="1:20" ht="48" hidden="1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48" hidden="1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6">
        <f t="shared" si="22"/>
        <v>42647.446597222224</v>
      </c>
      <c r="T323" s="16">
        <f t="shared" si="23"/>
        <v>42682.488263888896</v>
      </c>
    </row>
    <row r="324" spans="1:20" ht="48" hidden="1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48" hidden="1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6">
        <f t="shared" si="26"/>
        <v>41934.584502314814</v>
      </c>
      <c r="T387" s="16">
        <f t="shared" si="27"/>
        <v>41964.626168981486</v>
      </c>
    </row>
    <row r="388" spans="1:20" ht="48" hidden="1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48" hidden="1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6">
        <f t="shared" si="30"/>
        <v>41534.568113425928</v>
      </c>
      <c r="T451" s="16">
        <f t="shared" si="31"/>
        <v>41564.568113425928</v>
      </c>
    </row>
    <row r="452" spans="1:20" ht="48" hidden="1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32" hidden="1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6">
        <f t="shared" si="34"/>
        <v>42552.653993055559</v>
      </c>
      <c r="T515" s="16">
        <f t="shared" si="35"/>
        <v>42597.291666666672</v>
      </c>
    </row>
    <row r="516" spans="1:20" ht="48" hidden="1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2" t="s">
        <v>8317</v>
      </c>
      <c r="R578" t="s">
        <v>8318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48" hidden="1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16">
        <f t="shared" si="38"/>
        <v>42450.589143518519</v>
      </c>
      <c r="T579" s="16">
        <f t="shared" si="39"/>
        <v>42510.589143518519</v>
      </c>
    </row>
    <row r="580" spans="1:20" ht="32" hidden="1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8317</v>
      </c>
      <c r="R642" t="s">
        <v>8319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48" hidden="1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16">
        <f t="shared" si="42"/>
        <v>42199.57</v>
      </c>
      <c r="T643" s="16">
        <f t="shared" si="43"/>
        <v>42229.57</v>
      </c>
    </row>
    <row r="644" spans="1:20" ht="48" hidden="1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8317</v>
      </c>
      <c r="R706" t="s">
        <v>8319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32" hidden="1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16">
        <f t="shared" si="46"/>
        <v>42726.491643518515</v>
      </c>
      <c r="T707" s="16">
        <f t="shared" si="47"/>
        <v>42756.491643518515</v>
      </c>
    </row>
    <row r="708" spans="1:20" ht="48" hidden="1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2" t="s">
        <v>8320</v>
      </c>
      <c r="R770" t="s">
        <v>8322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48" hidden="1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16">
        <f t="shared" si="50"/>
        <v>41604.996458333335</v>
      </c>
      <c r="T771" s="16">
        <f t="shared" si="51"/>
        <v>41634.996458333335</v>
      </c>
    </row>
    <row r="772" spans="1:20" ht="48" hidden="1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8323</v>
      </c>
      <c r="R834" t="s">
        <v>8324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t="16" hidden="1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16">
        <f t="shared" si="54"/>
        <v>41718.878182870372</v>
      </c>
      <c r="T835" s="16">
        <f t="shared" si="55"/>
        <v>41748.878182870372</v>
      </c>
    </row>
    <row r="836" spans="1:20" ht="48" hidden="1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8323</v>
      </c>
      <c r="R898" t="s">
        <v>8327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48" hidden="1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16">
        <f t="shared" si="58"/>
        <v>41211.688750000001</v>
      </c>
      <c r="T899" s="16">
        <f t="shared" si="59"/>
        <v>41241.730416666665</v>
      </c>
    </row>
    <row r="900" spans="1:20" ht="48" hidden="1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8317</v>
      </c>
      <c r="R962" t="s">
        <v>8319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48" hidden="1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16">
        <f t="shared" si="62"/>
        <v>42740.693692129629</v>
      </c>
      <c r="T963" s="16">
        <f t="shared" si="63"/>
        <v>42786.791666666672</v>
      </c>
    </row>
    <row r="964" spans="1:20" ht="48" hidden="1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8323</v>
      </c>
      <c r="R1026" t="s">
        <v>8328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32" hidden="1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16">
        <f t="shared" si="66"/>
        <v>42049.833761574075</v>
      </c>
      <c r="T1027" s="16">
        <f t="shared" si="67"/>
        <v>42079.792094907403</v>
      </c>
    </row>
    <row r="1028" spans="1:20" ht="48" hidden="1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8331</v>
      </c>
      <c r="R1090" t="s">
        <v>8332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32" hidden="1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16">
        <f t="shared" si="70"/>
        <v>42151.189525462964</v>
      </c>
      <c r="T1091" s="16">
        <f t="shared" si="71"/>
        <v>42181.189525462964</v>
      </c>
    </row>
    <row r="1092" spans="1:20" ht="48" hidden="1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8334</v>
      </c>
      <c r="R1154" t="s">
        <v>8335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32" hidden="1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16">
        <f t="shared" si="74"/>
        <v>42143.714178240742</v>
      </c>
      <c r="T1155" s="16">
        <f t="shared" si="75"/>
        <v>42173.714178240742</v>
      </c>
    </row>
    <row r="1156" spans="1:20" ht="48" hidden="1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8336</v>
      </c>
      <c r="R1218" t="s">
        <v>8337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48" hidden="1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16">
        <f t="shared" si="78"/>
        <v>42535.809490740736</v>
      </c>
      <c r="T1219" s="16">
        <f t="shared" si="79"/>
        <v>42565.809490740736</v>
      </c>
    </row>
    <row r="1220" spans="1:20" ht="48" hidden="1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8323</v>
      </c>
      <c r="R1282" t="s">
        <v>8324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48" hidden="1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16">
        <f t="shared" si="82"/>
        <v>41463.743472222224</v>
      </c>
      <c r="T1283" s="16">
        <f t="shared" si="83"/>
        <v>41483.743472222224</v>
      </c>
    </row>
    <row r="1284" spans="1:20" ht="48" hidden="1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8320</v>
      </c>
      <c r="R1346" t="s">
        <v>8321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48" hidden="1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16">
        <f t="shared" si="86"/>
        <v>41799.814340277779</v>
      </c>
      <c r="T1347" s="16">
        <f t="shared" si="87"/>
        <v>41834.814340277779</v>
      </c>
    </row>
    <row r="1348" spans="1:20" ht="48" hidden="1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8320</v>
      </c>
      <c r="R1410" t="s">
        <v>8339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48" hidden="1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16">
        <f t="shared" si="90"/>
        <v>41945.133506944447</v>
      </c>
      <c r="T1411" s="16">
        <f t="shared" si="91"/>
        <v>42005.175173611111</v>
      </c>
    </row>
    <row r="1412" spans="1:20" ht="48" hidden="1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8320</v>
      </c>
      <c r="R1474" t="s">
        <v>8340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t="16" hidden="1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16">
        <f t="shared" si="94"/>
        <v>40939.979618055557</v>
      </c>
      <c r="T1475" s="16">
        <f t="shared" si="95"/>
        <v>40969.979618055557</v>
      </c>
    </row>
    <row r="1476" spans="1:20" ht="48" hidden="1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8336</v>
      </c>
      <c r="R1538" t="s">
        <v>8337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48" hidden="1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16">
        <f t="shared" si="98"/>
        <v>42552.315127314811</v>
      </c>
      <c r="T1539" s="16">
        <f t="shared" si="99"/>
        <v>42588.75</v>
      </c>
    </row>
    <row r="1540" spans="1:20" ht="48" hidden="1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8336</v>
      </c>
      <c r="R1602" t="s">
        <v>8343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48" hidden="1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16">
        <f t="shared" si="102"/>
        <v>40638.092974537038</v>
      </c>
      <c r="T1603" s="16">
        <f t="shared" si="103"/>
        <v>40668.092974537038</v>
      </c>
    </row>
    <row r="1604" spans="1:20" ht="48" hidden="1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8323</v>
      </c>
      <c r="R1666" t="s">
        <v>8344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48" hidden="1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16">
        <f t="shared" si="106"/>
        <v>40564.649456018517</v>
      </c>
      <c r="T1667" s="16">
        <f t="shared" si="107"/>
        <v>40596.125</v>
      </c>
    </row>
    <row r="1668" spans="1:20" ht="48" hidden="1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8323</v>
      </c>
      <c r="R1730" t="s">
        <v>8345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48" hidden="1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16">
        <f t="shared" si="110"/>
        <v>42471.052152777775</v>
      </c>
      <c r="T1731" s="16">
        <f t="shared" si="111"/>
        <v>42531.052152777775</v>
      </c>
    </row>
    <row r="1732" spans="1:20" ht="48" hidden="1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8336</v>
      </c>
      <c r="R1794" t="s">
        <v>8337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48" hidden="1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16">
        <f t="shared" si="114"/>
        <v>41940.89166666667</v>
      </c>
      <c r="T1795" s="16">
        <f t="shared" si="115"/>
        <v>41970.933333333334</v>
      </c>
    </row>
    <row r="1796" spans="1:20" ht="48" hidden="1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8323</v>
      </c>
      <c r="R1858" t="s">
        <v>8324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48" hidden="1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16">
        <f t="shared" si="118"/>
        <v>41864.76866898148</v>
      </c>
      <c r="T1859" s="16">
        <f t="shared" si="119"/>
        <v>41894.76866898148</v>
      </c>
    </row>
    <row r="1860" spans="1:20" ht="48" hidden="1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8317</v>
      </c>
      <c r="R1922" t="s">
        <v>8346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32" hidden="1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16">
        <f t="shared" si="122"/>
        <v>41074.221562500003</v>
      </c>
      <c r="T1923" s="16">
        <f t="shared" si="123"/>
        <v>41104.221562500003</v>
      </c>
    </row>
    <row r="1924" spans="1:20" ht="48" hidden="1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8336</v>
      </c>
      <c r="R1986" t="s">
        <v>8348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48" hidden="1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16">
        <f t="shared" si="126"/>
        <v>42555.698738425926</v>
      </c>
      <c r="T1987" s="16">
        <f t="shared" si="127"/>
        <v>42584.958333333328</v>
      </c>
    </row>
    <row r="1988" spans="1:20" ht="48" hidden="1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8317</v>
      </c>
      <c r="R2050" t="s">
        <v>8347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t="16" hidden="1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16">
        <f t="shared" si="130"/>
        <v>41575.527349537035</v>
      </c>
      <c r="T2051" s="16">
        <f t="shared" si="131"/>
        <v>41610.957638888889</v>
      </c>
    </row>
    <row r="2052" spans="1:20" ht="48" hidden="1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8323</v>
      </c>
      <c r="R2114" t="s">
        <v>8327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32" hidden="1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16">
        <f t="shared" si="134"/>
        <v>41870.86546296296</v>
      </c>
      <c r="T2115" s="16">
        <f t="shared" si="135"/>
        <v>41905.86546296296</v>
      </c>
    </row>
    <row r="2116" spans="1:20" ht="48" hidden="1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8323</v>
      </c>
      <c r="R2178" t="s">
        <v>8324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64" hidden="1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16">
        <f t="shared" si="138"/>
        <v>42502.250775462962</v>
      </c>
      <c r="T2179" s="16">
        <f t="shared" si="139"/>
        <v>42527.250775462962</v>
      </c>
    </row>
    <row r="2180" spans="1:20" ht="48" hidden="1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8331</v>
      </c>
      <c r="R2242" t="s">
        <v>8349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48" hidden="1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16">
        <f t="shared" si="142"/>
        <v>42766.827546296292</v>
      </c>
      <c r="T2243" s="16">
        <f t="shared" si="143"/>
        <v>42796.827546296292</v>
      </c>
    </row>
    <row r="2244" spans="1:20" ht="32" hidden="1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8323</v>
      </c>
      <c r="R2306" t="s">
        <v>8327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48" hidden="1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16">
        <f t="shared" si="146"/>
        <v>41834.695277777777</v>
      </c>
      <c r="T2307" s="16">
        <f t="shared" si="147"/>
        <v>41859.75</v>
      </c>
    </row>
    <row r="2308" spans="1:20" ht="48" hidden="1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8317</v>
      </c>
      <c r="R2370" t="s">
        <v>8318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48" hidden="1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16">
        <f t="shared" si="150"/>
        <v>42380.812627314815</v>
      </c>
      <c r="T2371" s="16">
        <f t="shared" si="151"/>
        <v>42410.812627314815</v>
      </c>
    </row>
    <row r="2372" spans="1:20" ht="48" hidden="1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8334</v>
      </c>
      <c r="R2434" t="s">
        <v>8335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48" hidden="1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16">
        <f t="shared" si="154"/>
        <v>42397.89980324074</v>
      </c>
      <c r="T2435" s="16">
        <f t="shared" si="155"/>
        <v>42427.89980324074</v>
      </c>
    </row>
    <row r="2436" spans="1:20" ht="48" hidden="1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8323</v>
      </c>
      <c r="R2498" t="s">
        <v>8327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48" hidden="1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16">
        <f t="shared" si="158"/>
        <v>40730.878912037035</v>
      </c>
      <c r="T2499" s="16">
        <f t="shared" si="159"/>
        <v>40760.878912037035</v>
      </c>
    </row>
    <row r="2500" spans="1:20" ht="48" hidden="1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8323</v>
      </c>
      <c r="R2562" t="s">
        <v>8352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48" hidden="1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16">
        <f t="shared" si="162"/>
        <v>42260.528807870374</v>
      </c>
      <c r="T2563" s="16">
        <f t="shared" si="163"/>
        <v>42290.528807870374</v>
      </c>
    </row>
    <row r="2564" spans="1:20" ht="48" hidden="1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8317</v>
      </c>
      <c r="R2626" t="s">
        <v>8353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48" hidden="1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16">
        <f t="shared" si="166"/>
        <v>42658.810277777782</v>
      </c>
      <c r="T2627" s="16">
        <f t="shared" si="167"/>
        <v>42683.851944444439</v>
      </c>
    </row>
    <row r="2628" spans="1:20" ht="48" hidden="1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8334</v>
      </c>
      <c r="R2690" t="s">
        <v>8335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48" hidden="1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16">
        <f t="shared" si="170"/>
        <v>42551.961689814809</v>
      </c>
      <c r="T2691" s="16">
        <f t="shared" si="171"/>
        <v>42581.961689814809</v>
      </c>
    </row>
    <row r="2692" spans="1:20" ht="48" hidden="1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8320</v>
      </c>
      <c r="R2754" t="s">
        <v>8356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48" hidden="1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16">
        <f t="shared" si="174"/>
        <v>41117.900729166664</v>
      </c>
      <c r="T2755" s="16">
        <f t="shared" si="175"/>
        <v>41147.900729166664</v>
      </c>
    </row>
    <row r="2756" spans="1:20" ht="48" hidden="1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48" hidden="1" x14ac:dyDescent="0.2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6">
        <f t="shared" si="178"/>
        <v>42023.634976851856</v>
      </c>
      <c r="T2819" s="16">
        <f t="shared" si="179"/>
        <v>42063.634976851856</v>
      </c>
    </row>
    <row r="2820" spans="1:20" ht="48" hidden="1" x14ac:dyDescent="0.2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48" x14ac:dyDescent="0.2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6">
        <f t="shared" si="182"/>
        <v>41916.597638888888</v>
      </c>
      <c r="T2883" s="16">
        <f t="shared" si="183"/>
        <v>41976.639305555553</v>
      </c>
    </row>
    <row r="2884" spans="1:20" ht="48" x14ac:dyDescent="0.2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hidden="1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hidden="1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hidden="1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8315</v>
      </c>
      <c r="R2946" t="s">
        <v>8355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48" hidden="1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16">
        <f t="shared" si="186"/>
        <v>42118.139583333337</v>
      </c>
      <c r="T2947" s="16">
        <f t="shared" si="187"/>
        <v>42148.139583333337</v>
      </c>
    </row>
    <row r="2948" spans="1:20" ht="48" hidden="1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8315</v>
      </c>
      <c r="R3010" t="s">
        <v>8355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48" hidden="1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16">
        <f t="shared" si="190"/>
        <v>41939.569907407407</v>
      </c>
      <c r="T3011" s="16">
        <f t="shared" si="191"/>
        <v>41969.611574074079</v>
      </c>
    </row>
    <row r="3012" spans="1:20" ht="48" hidden="1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8315</v>
      </c>
      <c r="R3074" t="s">
        <v>8355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48" hidden="1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16">
        <f t="shared" si="194"/>
        <v>42111.684027777781</v>
      </c>
      <c r="T3075" s="16">
        <f t="shared" si="195"/>
        <v>42169.804861111115</v>
      </c>
    </row>
    <row r="3076" spans="1:20" ht="64" hidden="1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32" hidden="1" x14ac:dyDescent="0.2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6">
        <f t="shared" si="198"/>
        <v>42807.885057870371</v>
      </c>
      <c r="T3139" s="16">
        <f t="shared" si="199"/>
        <v>42858.8</v>
      </c>
    </row>
    <row r="3140" spans="1:20" ht="64" hidden="1" x14ac:dyDescent="0.2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hidden="1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hidden="1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hidden="1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8315</v>
      </c>
      <c r="R3202" t="s">
        <v>8357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48" hidden="1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8315</v>
      </c>
      <c r="R3203" t="s">
        <v>8357</v>
      </c>
      <c r="S3203" s="16">
        <f t="shared" si="202"/>
        <v>41861.767094907409</v>
      </c>
      <c r="T3203" s="16">
        <f t="shared" si="203"/>
        <v>41882.767094907409</v>
      </c>
    </row>
    <row r="3204" spans="1:20" ht="48" hidden="1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hidden="1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8315</v>
      </c>
      <c r="R3266" t="s">
        <v>8316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48" hidden="1" x14ac:dyDescent="0.2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2" t="s">
        <v>8315</v>
      </c>
      <c r="R3267" t="s">
        <v>8316</v>
      </c>
      <c r="S3267" s="16">
        <f t="shared" si="206"/>
        <v>42311.711979166663</v>
      </c>
      <c r="T3267" s="16">
        <f t="shared" si="207"/>
        <v>42341.708333333328</v>
      </c>
    </row>
    <row r="3268" spans="1:20" ht="48" hidden="1" x14ac:dyDescent="0.2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8315</v>
      </c>
      <c r="R3330" t="s">
        <v>8316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48" hidden="1" x14ac:dyDescent="0.2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2" t="s">
        <v>8315</v>
      </c>
      <c r="R3331" t="s">
        <v>8316</v>
      </c>
      <c r="S3331" s="16">
        <f t="shared" si="210"/>
        <v>41837.323009259257</v>
      </c>
      <c r="T3331" s="16">
        <f t="shared" si="211"/>
        <v>41847.958333333336</v>
      </c>
    </row>
    <row r="3332" spans="1:20" ht="48" hidden="1" x14ac:dyDescent="0.2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8315</v>
      </c>
      <c r="R3394" t="s">
        <v>8316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48" hidden="1" x14ac:dyDescent="0.2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2" t="s">
        <v>8315</v>
      </c>
      <c r="R3395" t="s">
        <v>8316</v>
      </c>
      <c r="S3395" s="16">
        <f t="shared" si="214"/>
        <v>41923.921643518523</v>
      </c>
      <c r="T3395" s="16">
        <f t="shared" si="215"/>
        <v>41949.031944444447</v>
      </c>
    </row>
    <row r="3396" spans="1:20" ht="48" hidden="1" x14ac:dyDescent="0.2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8315</v>
      </c>
      <c r="R3458" t="s">
        <v>8316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32" hidden="1" x14ac:dyDescent="0.2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2" t="s">
        <v>8315</v>
      </c>
      <c r="R3459" t="s">
        <v>8316</v>
      </c>
      <c r="S3459" s="16">
        <f t="shared" si="218"/>
        <v>42016.706678240742</v>
      </c>
      <c r="T3459" s="16">
        <f t="shared" si="219"/>
        <v>42047.249305555553</v>
      </c>
    </row>
    <row r="3460" spans="1:20" ht="48" hidden="1" x14ac:dyDescent="0.2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8315</v>
      </c>
      <c r="R3522" t="s">
        <v>8316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48" hidden="1" x14ac:dyDescent="0.2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2" t="s">
        <v>8315</v>
      </c>
      <c r="R3523" t="s">
        <v>8316</v>
      </c>
      <c r="S3523" s="16">
        <f t="shared" si="222"/>
        <v>41881.361342592594</v>
      </c>
      <c r="T3523" s="16">
        <f t="shared" si="223"/>
        <v>41911.361342592594</v>
      </c>
    </row>
    <row r="3524" spans="1:20" ht="48" hidden="1" x14ac:dyDescent="0.2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8315</v>
      </c>
      <c r="R3586" t="s">
        <v>8316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48" hidden="1" x14ac:dyDescent="0.2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2" t="s">
        <v>8315</v>
      </c>
      <c r="R3587" t="s">
        <v>8316</v>
      </c>
      <c r="S3587" s="16">
        <f t="shared" si="226"/>
        <v>41964.716319444444</v>
      </c>
      <c r="T3587" s="16">
        <f t="shared" si="227"/>
        <v>41994.716319444444</v>
      </c>
    </row>
    <row r="3588" spans="1:20" ht="16" hidden="1" x14ac:dyDescent="0.2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hidden="1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hidden="1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hidden="1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8315</v>
      </c>
      <c r="R3650" t="s">
        <v>8316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48" hidden="1" x14ac:dyDescent="0.2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2" t="s">
        <v>8315</v>
      </c>
      <c r="R3651" t="s">
        <v>8316</v>
      </c>
      <c r="S3651" s="16">
        <f t="shared" si="230"/>
        <v>41780.712893518517</v>
      </c>
      <c r="T3651" s="16">
        <f t="shared" si="231"/>
        <v>41806.712893518517</v>
      </c>
    </row>
    <row r="3652" spans="1:20" ht="48" hidden="1" x14ac:dyDescent="0.2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8315</v>
      </c>
      <c r="R3714" t="s">
        <v>8316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48" hidden="1" x14ac:dyDescent="0.2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2" t="s">
        <v>8315</v>
      </c>
      <c r="R3715" t="s">
        <v>8316</v>
      </c>
      <c r="S3715" s="16">
        <f t="shared" si="234"/>
        <v>42505.738032407404</v>
      </c>
      <c r="T3715" s="16">
        <f t="shared" si="235"/>
        <v>42525.738032407404</v>
      </c>
    </row>
    <row r="3716" spans="1:20" ht="48" hidden="1" x14ac:dyDescent="0.2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hidden="1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hidden="1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hidden="1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hidden="1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hidden="1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8315</v>
      </c>
      <c r="R3778" t="s">
        <v>8357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48" hidden="1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8315</v>
      </c>
      <c r="R3779" t="s">
        <v>8357</v>
      </c>
      <c r="S3779" s="16">
        <f t="shared" si="238"/>
        <v>41887.111354166671</v>
      </c>
      <c r="T3779" s="16">
        <f t="shared" si="239"/>
        <v>41909.166666666664</v>
      </c>
    </row>
    <row r="3780" spans="1:20" ht="32" hidden="1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hidden="1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hidden="1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hidden="1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hidden="1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hidden="1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8315</v>
      </c>
      <c r="R3842" t="s">
        <v>8316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48" x14ac:dyDescent="0.2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2" t="s">
        <v>8315</v>
      </c>
      <c r="R3843" t="s">
        <v>8316</v>
      </c>
      <c r="S3843" s="16">
        <f t="shared" si="242"/>
        <v>41780.785729166666</v>
      </c>
      <c r="T3843" s="16">
        <f t="shared" si="243"/>
        <v>41840.785729166666</v>
      </c>
    </row>
    <row r="3844" spans="1:20" ht="48" x14ac:dyDescent="0.2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hidden="1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hidden="1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hidden="1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hidden="1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hidden="1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8315</v>
      </c>
      <c r="R3906" t="s">
        <v>8316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48" x14ac:dyDescent="0.2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2" t="s">
        <v>8315</v>
      </c>
      <c r="R3907" t="s">
        <v>8316</v>
      </c>
      <c r="S3907" s="16">
        <f t="shared" si="246"/>
        <v>42124.623877314814</v>
      </c>
      <c r="T3907" s="16">
        <f t="shared" si="247"/>
        <v>42166.958333333328</v>
      </c>
    </row>
    <row r="3908" spans="1:20" ht="48" x14ac:dyDescent="0.2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8315</v>
      </c>
      <c r="R3970" t="s">
        <v>8316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48" x14ac:dyDescent="0.2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2" t="s">
        <v>8315</v>
      </c>
      <c r="R3971" t="s">
        <v>8316</v>
      </c>
      <c r="S3971" s="16">
        <f t="shared" si="250"/>
        <v>42601.854699074072</v>
      </c>
      <c r="T3971" s="16">
        <f t="shared" si="251"/>
        <v>42611.163194444445</v>
      </c>
    </row>
    <row r="3972" spans="1:20" ht="64" x14ac:dyDescent="0.2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8315</v>
      </c>
      <c r="R4034" t="s">
        <v>8316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48" x14ac:dyDescent="0.2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2" t="s">
        <v>8315</v>
      </c>
      <c r="R4035" t="s">
        <v>8316</v>
      </c>
      <c r="S4035" s="16">
        <f t="shared" si="254"/>
        <v>42614.268796296295</v>
      </c>
      <c r="T4035" s="16">
        <f t="shared" si="255"/>
        <v>42645.375</v>
      </c>
    </row>
    <row r="4036" spans="1:20" ht="48" x14ac:dyDescent="0.2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2" t="s">
        <v>8315</v>
      </c>
      <c r="R4098" t="s">
        <v>8316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</row>
    <row r="4099" spans="1:20" ht="48" x14ac:dyDescent="0.2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6">
        <f t="shared" si="258"/>
        <v>42344.824502314819</v>
      </c>
      <c r="T4099" s="16">
        <f t="shared" si="259"/>
        <v>42400.996527777781</v>
      </c>
    </row>
    <row r="4100" spans="1:20" ht="48" x14ac:dyDescent="0.2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464D63E0-F08E-5A4E-8198-2D35F7E444C6}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15">
    <cfRule type="colorScale" priority="1">
      <colorScale>
        <cfvo type="percentile" val="0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96139-D39E-6D42-8F23-DE335508034E}">
  <dimension ref="A1:H13"/>
  <sheetViews>
    <sheetView workbookViewId="0">
      <selection activeCell="F3" sqref="F3"/>
    </sheetView>
  </sheetViews>
  <sheetFormatPr baseColWidth="10" defaultColWidth="11.5" defaultRowHeight="15" x14ac:dyDescent="0.2"/>
  <cols>
    <col min="1" max="1" width="16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bestFit="1" customWidth="1"/>
    <col min="7" max="7" width="17" bestFit="1" customWidth="1"/>
    <col min="8" max="8" width="19.83203125" bestFit="1" customWidth="1"/>
  </cols>
  <sheetData>
    <row r="1" spans="1:8" x14ac:dyDescent="0.2">
      <c r="A1" t="s">
        <v>8382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2">
      <c r="A2" t="s">
        <v>8404</v>
      </c>
      <c r="B2">
        <f>COUNTIFS('2-Successful Kickstarters'!D:D,"&lt;1000")</f>
        <v>141</v>
      </c>
      <c r="C2">
        <f>COUNTIFS('2-Failed Kickstarters'!D:D,"&lt;1000")</f>
        <v>45</v>
      </c>
      <c r="D2">
        <f>COUNTIFS('2-Canceled Kickstarters'!D:D,"&lt;1000")</f>
        <v>0</v>
      </c>
      <c r="E2">
        <f>SUM(B2:D2)</f>
        <v>186</v>
      </c>
      <c r="F2" s="19">
        <f>(B2)/E2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s="20" t="s">
        <v>8405</v>
      </c>
      <c r="B3" s="20">
        <f>COUNTIFS('2-Successful Kickstarters'!D:D,"&gt;=1000",'2-Successful Kickstarters'!D:D,"&lt;=4999")</f>
        <v>388</v>
      </c>
      <c r="C3" s="20">
        <f>COUNTIFS('2-Failed Kickstarters'!D:D,"&gt;=1000",'2-Failed Kickstarters'!D:D,"&lt;=4999")</f>
        <v>146</v>
      </c>
      <c r="D3" s="20">
        <f>COUNTIFS('2-Canceled Kickstarters'!D:D,"&gt;=1000",'2-Canceled Kickstarters'!D:D,"&lt;=4999")</f>
        <v>0</v>
      </c>
      <c r="E3" s="20">
        <f t="shared" ref="E3:E13" si="0">SUM(B3:D3)</f>
        <v>534</v>
      </c>
      <c r="F3" s="21">
        <f t="shared" ref="F3:F13" si="1">(B3)/E3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8406</v>
      </c>
      <c r="B4">
        <f>COUNTIFS('2-Successful Kickstarters'!D:D,"&gt;=5000",'2-Successful Kickstarters'!D:D,"&lt;=9999")</f>
        <v>93</v>
      </c>
      <c r="C4">
        <f>COUNTIFS('2-Failed Kickstarters'!D:D,"&gt;=5000",'2-Failed Kickstarters'!D:D,"&lt;=9999")</f>
        <v>76</v>
      </c>
      <c r="D4">
        <f>COUNTIFS('2-Canceled Kickstarters'!D:D,"&gt;=5000",'2-Canceled Kickstarters'!D:D,"&lt;=9999")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8407</v>
      </c>
      <c r="B5">
        <f>COUNTIFS('2-Successful Kickstarters'!D:D,"&gt;=10000",'2-Successful Kickstarters'!D:D,"&lt;=14999")</f>
        <v>39</v>
      </c>
      <c r="C5">
        <f>COUNTIFS('2-Failed Kickstarters'!D:D,"&gt;=10000",'2-Failed Kickstarters'!D:D,"&lt;=14999")</f>
        <v>33</v>
      </c>
      <c r="D5">
        <f>COUNTIFS('2-Canceled Kickstarters'!D:D,"&gt;=10000",'2-Canceled Kickstarters'!D:D,"&lt;=14999")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8408</v>
      </c>
      <c r="B6">
        <f>COUNTIFS('2-Successful Kickstarters'!D:D,"&gt;=15000",'2-Successful Kickstarters'!D:D,"&lt;=19999")</f>
        <v>12</v>
      </c>
      <c r="C6">
        <f>COUNTIFS('2-Failed Kickstarters'!D:D,"&gt;=15000",'2-Failed Kickstarters'!D:D,"&lt;=19999")</f>
        <v>12</v>
      </c>
      <c r="D6">
        <f>COUNTIFS('2-Canceled Kickstarters'!D:D,"&gt;=15000",'2-Canceled Kickstarters'!D:D,"&lt;=19999")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8409</v>
      </c>
      <c r="B7">
        <f>COUNTIFS('2-Successful Kickstarters'!D:D,"&gt;=20000",'2-Successful Kickstarters'!D:D,"&lt;=24999")</f>
        <v>9</v>
      </c>
      <c r="C7">
        <f>COUNTIFS('2-Failed Kickstarters'!D:D,"&gt;=20000",'2-Failed Kickstarters'!D:D,"&lt;=24999")</f>
        <v>11</v>
      </c>
      <c r="D7">
        <f>COUNTIFS('2-Canceled Kickstarters'!D:D,"&gt;=20000",'2-Canceled Kickstarters'!D:D,"&lt;=24999")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8410</v>
      </c>
      <c r="B8">
        <f>COUNTIFS('2-Successful Kickstarters'!D:D,"&gt;=25000",'2-Successful Kickstarters'!D:D,"&lt;=29999")</f>
        <v>1</v>
      </c>
      <c r="C8">
        <f>COUNTIFS('2-Failed Kickstarters'!D:D,"&gt;=25000",'2-Failed Kickstarters'!D:D,"&lt;=29999")</f>
        <v>4</v>
      </c>
      <c r="D8">
        <f>COUNTIFS('2-Canceled Kickstarters'!D:D,"&gt;=25000",'2-Canceled Kickstarters'!D:D,"&lt;=29999")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8411</v>
      </c>
      <c r="B9">
        <f>COUNTIFS('2-Successful Kickstarters'!D:D,"&gt;=30000",'2-Successful Kickstarters'!D:D,"&lt;=34999")</f>
        <v>3</v>
      </c>
      <c r="C9">
        <f>COUNTIFS('2-Failed Kickstarters'!D:D,"&gt;=30000",'2-Failed Kickstarters'!D:D,"&lt;=34999")</f>
        <v>8</v>
      </c>
      <c r="D9">
        <f>COUNTIFS('2-Canceled Kickstarters'!D:D,"&gt;=30000",'2-Canceled Kickstarters'!D:D,"&lt;=34999")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8412</v>
      </c>
      <c r="B10">
        <f>COUNTIFS('2-Successful Kickstarters'!D:D,"&gt;=35000",'2-Successful Kickstarters'!D:D,"&lt;=39999")</f>
        <v>4</v>
      </c>
      <c r="C10">
        <f>COUNTIFS('2-Failed Kickstarters'!D:D,"&gt;=35000",'2-Failed Kickstarters'!D:D,"&lt;=39999")</f>
        <v>2</v>
      </c>
      <c r="D10">
        <f>COUNTIFS('2-Canceled Kickstarters'!D:D,"&gt;=35000",'2-Canceled Kickstarters'!D:D,"&lt;=39999")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8413</v>
      </c>
      <c r="B11">
        <f>COUNTIFS('2-Successful Kickstarters'!D:D,"&gt;=40000",'2-Successful Kickstarters'!D:D,"&lt;=44999")</f>
        <v>2</v>
      </c>
      <c r="C11">
        <f>COUNTIFS('2-Failed Kickstarters'!D:D,"&gt;=40000",'2-Failed Kickstarters'!D:D,"&lt;=44999")</f>
        <v>1</v>
      </c>
      <c r="D11">
        <f>COUNTIFS('2-Canceled Kickstarters'!D:D,"&gt;=40000",'2-Canceled Kickstarters'!D:D,"&lt;=44999")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8414</v>
      </c>
      <c r="B12">
        <f>COUNTIFS('2-Successful Kickstarters'!D:D,"&gt;=45000",'2-Successful Kickstarters'!D:D,"&lt;=49999")</f>
        <v>0</v>
      </c>
      <c r="C12">
        <f>COUNTIFS('2-Failed Kickstarters'!D:D,"&gt;=45000",'2-Failed Kickstarters'!D:D,"&lt;=49999")</f>
        <v>1</v>
      </c>
      <c r="D12">
        <f>COUNTIFS('2-Canceled Kickstarters'!D:D,"&gt;=45000",'2-Canceled Kickstarters'!D:D,"&lt;=49999")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8415</v>
      </c>
      <c r="B13">
        <f>COUNTIFS('2-Successful Kickstarters'!D:D,"&gt;50000")</f>
        <v>2</v>
      </c>
      <c r="C13">
        <f>COUNTIFS('2-Failed Kickstarters'!D:D,"&gt;50000")</f>
        <v>10</v>
      </c>
      <c r="D13">
        <f>COUNTIFS('2-Canceled Kickstarters'!D:D,"&gt;50000")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ED07B-D80D-8944-A361-68F6BC36C810}">
  <dimension ref="A1:J49"/>
  <sheetViews>
    <sheetView tabSelected="1" topLeftCell="F1" zoomScaleNormal="100" workbookViewId="0">
      <selection activeCell="J45" sqref="J45"/>
    </sheetView>
  </sheetViews>
  <sheetFormatPr baseColWidth="10" defaultColWidth="11.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10" bestFit="1" customWidth="1"/>
    <col min="5" max="5" width="11.33203125" bestFit="1" customWidth="1"/>
    <col min="6" max="6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8222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7" t="s">
        <v>8373</v>
      </c>
      <c r="B6" s="10">
        <v>7</v>
      </c>
      <c r="C6" s="10">
        <v>33</v>
      </c>
      <c r="D6" s="10">
        <v>56</v>
      </c>
      <c r="E6" s="10">
        <v>96</v>
      </c>
    </row>
    <row r="7" spans="1:5" x14ac:dyDescent="0.2">
      <c r="A7" s="17" t="s">
        <v>8374</v>
      </c>
      <c r="B7" s="10">
        <v>3</v>
      </c>
      <c r="C7" s="10">
        <v>39</v>
      </c>
      <c r="D7" s="10">
        <v>71</v>
      </c>
      <c r="E7" s="10">
        <v>113</v>
      </c>
    </row>
    <row r="8" spans="1:5" x14ac:dyDescent="0.2">
      <c r="A8" s="17" t="s">
        <v>8375</v>
      </c>
      <c r="B8" s="10">
        <v>3</v>
      </c>
      <c r="C8" s="10">
        <v>33</v>
      </c>
      <c r="D8" s="10">
        <v>56</v>
      </c>
      <c r="E8" s="10">
        <v>92</v>
      </c>
    </row>
    <row r="9" spans="1:5" x14ac:dyDescent="0.2">
      <c r="A9" s="17" t="s">
        <v>8376</v>
      </c>
      <c r="B9" s="10">
        <v>2</v>
      </c>
      <c r="C9" s="10">
        <v>40</v>
      </c>
      <c r="D9" s="10">
        <v>71</v>
      </c>
      <c r="E9" s="10">
        <v>113</v>
      </c>
    </row>
    <row r="10" spans="1:5" x14ac:dyDescent="0.2">
      <c r="A10" s="17" t="s">
        <v>8367</v>
      </c>
      <c r="B10" s="10">
        <v>3</v>
      </c>
      <c r="C10" s="10">
        <v>52</v>
      </c>
      <c r="D10" s="10">
        <v>111</v>
      </c>
      <c r="E10" s="10">
        <v>166</v>
      </c>
    </row>
    <row r="11" spans="1:5" x14ac:dyDescent="0.2">
      <c r="A11" s="17" t="s">
        <v>8377</v>
      </c>
      <c r="B11" s="10">
        <v>4</v>
      </c>
      <c r="C11" s="10">
        <v>49</v>
      </c>
      <c r="D11" s="10">
        <v>100</v>
      </c>
      <c r="E11" s="10">
        <v>153</v>
      </c>
    </row>
    <row r="12" spans="1:5" x14ac:dyDescent="0.2">
      <c r="A12" s="17" t="s">
        <v>8368</v>
      </c>
      <c r="B12" s="10">
        <v>1</v>
      </c>
      <c r="C12" s="10">
        <v>50</v>
      </c>
      <c r="D12" s="10">
        <v>87</v>
      </c>
      <c r="E12" s="10">
        <v>138</v>
      </c>
    </row>
    <row r="13" spans="1:5" x14ac:dyDescent="0.2">
      <c r="A13" s="17" t="s">
        <v>8369</v>
      </c>
      <c r="B13" s="10">
        <v>4</v>
      </c>
      <c r="C13" s="10">
        <v>47</v>
      </c>
      <c r="D13" s="10">
        <v>72</v>
      </c>
      <c r="E13" s="10">
        <v>123</v>
      </c>
    </row>
    <row r="14" spans="1:5" x14ac:dyDescent="0.2">
      <c r="A14" s="17" t="s">
        <v>8370</v>
      </c>
      <c r="B14" s="10">
        <v>4</v>
      </c>
      <c r="C14" s="10">
        <v>34</v>
      </c>
      <c r="D14" s="10">
        <v>59</v>
      </c>
      <c r="E14" s="10">
        <v>97</v>
      </c>
    </row>
    <row r="15" spans="1:5" x14ac:dyDescent="0.2">
      <c r="A15" s="17" t="s">
        <v>8371</v>
      </c>
      <c r="B15" s="10"/>
      <c r="C15" s="10">
        <v>50</v>
      </c>
      <c r="D15" s="10">
        <v>65</v>
      </c>
      <c r="E15" s="10">
        <v>115</v>
      </c>
    </row>
    <row r="16" spans="1:5" x14ac:dyDescent="0.2">
      <c r="A16" s="17" t="s">
        <v>8372</v>
      </c>
      <c r="B16" s="10">
        <v>3</v>
      </c>
      <c r="C16" s="10">
        <v>31</v>
      </c>
      <c r="D16" s="10">
        <v>54</v>
      </c>
      <c r="E16" s="10">
        <v>88</v>
      </c>
    </row>
    <row r="17" spans="1:5" x14ac:dyDescent="0.2">
      <c r="A17" s="17" t="s">
        <v>8378</v>
      </c>
      <c r="B17" s="10">
        <v>3</v>
      </c>
      <c r="C17" s="10">
        <v>35</v>
      </c>
      <c r="D17" s="10">
        <v>37</v>
      </c>
      <c r="E17" s="10">
        <v>75</v>
      </c>
    </row>
    <row r="18" spans="1:5" x14ac:dyDescent="0.2">
      <c r="A18" s="17" t="s">
        <v>8361</v>
      </c>
      <c r="B18" s="10">
        <v>37</v>
      </c>
      <c r="C18" s="10">
        <v>493</v>
      </c>
      <c r="D18" s="10">
        <v>839</v>
      </c>
      <c r="E18" s="10">
        <v>1369</v>
      </c>
    </row>
    <row r="38" spans="7:10" x14ac:dyDescent="0.2">
      <c r="G38" s="22" t="s">
        <v>8417</v>
      </c>
      <c r="H38" t="s">
        <v>8418</v>
      </c>
      <c r="I38" t="s">
        <v>8386</v>
      </c>
      <c r="J38" t="s">
        <v>8419</v>
      </c>
    </row>
    <row r="39" spans="7:10" x14ac:dyDescent="0.2">
      <c r="G39" s="22" t="s">
        <v>8420</v>
      </c>
      <c r="H39">
        <v>56</v>
      </c>
      <c r="I39">
        <v>33</v>
      </c>
      <c r="J39">
        <f>H39-I39</f>
        <v>23</v>
      </c>
    </row>
    <row r="40" spans="7:10" x14ac:dyDescent="0.2">
      <c r="G40" s="22" t="s">
        <v>8421</v>
      </c>
      <c r="H40">
        <v>71</v>
      </c>
      <c r="I40">
        <v>39</v>
      </c>
      <c r="J40">
        <f t="shared" ref="J40:J49" si="0">H40-I40</f>
        <v>32</v>
      </c>
    </row>
    <row r="41" spans="7:10" x14ac:dyDescent="0.2">
      <c r="G41" s="22" t="s">
        <v>8422</v>
      </c>
      <c r="H41">
        <v>56</v>
      </c>
      <c r="I41">
        <v>33</v>
      </c>
      <c r="J41">
        <f t="shared" si="0"/>
        <v>23</v>
      </c>
    </row>
    <row r="42" spans="7:10" x14ac:dyDescent="0.2">
      <c r="G42" s="22" t="s">
        <v>8423</v>
      </c>
      <c r="H42">
        <v>71</v>
      </c>
      <c r="I42">
        <v>40</v>
      </c>
      <c r="J42">
        <f t="shared" si="0"/>
        <v>31</v>
      </c>
    </row>
    <row r="43" spans="7:10" x14ac:dyDescent="0.2">
      <c r="G43" s="23" t="s">
        <v>8424</v>
      </c>
      <c r="H43">
        <v>111</v>
      </c>
      <c r="I43">
        <v>52</v>
      </c>
      <c r="J43" s="24">
        <f t="shared" si="0"/>
        <v>59</v>
      </c>
    </row>
    <row r="44" spans="7:10" x14ac:dyDescent="0.2">
      <c r="G44" s="23" t="s">
        <v>8425</v>
      </c>
      <c r="H44">
        <v>100</v>
      </c>
      <c r="I44">
        <v>49</v>
      </c>
      <c r="J44" s="24">
        <f t="shared" si="0"/>
        <v>51</v>
      </c>
    </row>
    <row r="45" spans="7:10" x14ac:dyDescent="0.2">
      <c r="G45" s="22" t="s">
        <v>8426</v>
      </c>
      <c r="H45">
        <v>87</v>
      </c>
      <c r="I45">
        <v>50</v>
      </c>
      <c r="J45">
        <f t="shared" si="0"/>
        <v>37</v>
      </c>
    </row>
    <row r="46" spans="7:10" x14ac:dyDescent="0.2">
      <c r="G46" s="22" t="s">
        <v>8427</v>
      </c>
      <c r="H46">
        <v>72</v>
      </c>
      <c r="I46">
        <v>47</v>
      </c>
      <c r="J46">
        <f t="shared" si="0"/>
        <v>25</v>
      </c>
    </row>
    <row r="47" spans="7:10" x14ac:dyDescent="0.2">
      <c r="G47" s="22" t="s">
        <v>8428</v>
      </c>
      <c r="H47">
        <v>59</v>
      </c>
      <c r="I47">
        <v>34</v>
      </c>
      <c r="J47">
        <f t="shared" si="0"/>
        <v>25</v>
      </c>
    </row>
    <row r="48" spans="7:10" x14ac:dyDescent="0.2">
      <c r="G48" s="22" t="s">
        <v>8429</v>
      </c>
      <c r="H48">
        <v>65</v>
      </c>
      <c r="I48">
        <v>50</v>
      </c>
      <c r="J48">
        <f t="shared" si="0"/>
        <v>15</v>
      </c>
    </row>
    <row r="49" spans="7:10" x14ac:dyDescent="0.2">
      <c r="G49" s="22" t="s">
        <v>8430</v>
      </c>
      <c r="H49">
        <v>54</v>
      </c>
      <c r="I49">
        <v>31</v>
      </c>
      <c r="J49">
        <f t="shared" si="0"/>
        <v>23</v>
      </c>
    </row>
  </sheetData>
  <pageMargins left="0.7" right="0.7" top="0.75" bottom="0.75" header="0.3" footer="0.3"/>
  <pageSetup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82605-67AB-6643-A809-186C0DACB590}">
  <dimension ref="A1:V695"/>
  <sheetViews>
    <sheetView zoomScale="95" zoomScaleNormal="95"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1" max="1" width="5.33203125" style="10" bestFit="1" customWidth="1"/>
    <col min="2" max="2" width="41.83203125" style="3" customWidth="1"/>
    <col min="3" max="3" width="44.83203125" style="3" customWidth="1"/>
    <col min="4" max="4" width="12.83203125" style="6" bestFit="1" customWidth="1"/>
    <col min="5" max="5" width="11.6640625" style="8" bestFit="1" customWidth="1"/>
    <col min="6" max="6" width="10" bestFit="1" customWidth="1"/>
    <col min="7" max="7" width="8.1640625" bestFit="1" customWidth="1"/>
    <col min="9" max="9" width="11.5" bestFit="1" customWidth="1"/>
    <col min="10" max="10" width="12.1640625" bestFit="1" customWidth="1"/>
    <col min="11" max="11" width="9.5" bestFit="1" customWidth="1"/>
    <col min="12" max="12" width="14.5" bestFit="1" customWidth="1"/>
    <col min="13" max="13" width="9" bestFit="1" customWidth="1"/>
    <col min="14" max="14" width="25.1640625" bestFit="1" customWidth="1"/>
    <col min="15" max="15" width="18.5" bestFit="1" customWidth="1"/>
    <col min="16" max="16" width="17.33203125" bestFit="1" customWidth="1"/>
    <col min="17" max="17" width="9" bestFit="1" customWidth="1"/>
    <col min="18" max="18" width="12.33203125" bestFit="1" customWidth="1"/>
    <col min="19" max="19" width="23.5" style="16" bestFit="1" customWidth="1"/>
    <col min="20" max="20" width="22.33203125" bestFit="1" customWidth="1"/>
    <col min="21" max="21" width="17.33203125" bestFit="1" customWidth="1"/>
  </cols>
  <sheetData>
    <row r="1" spans="1:22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  <c r="U1" s="1" t="s">
        <v>8307</v>
      </c>
      <c r="V1" s="1"/>
    </row>
    <row r="2" spans="1:22" ht="48" x14ac:dyDescent="0.2">
      <c r="A2" s="10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2" t="s">
        <v>8315</v>
      </c>
      <c r="R2" t="s">
        <v>8316</v>
      </c>
      <c r="S2" s="16">
        <v>42318.702094907407</v>
      </c>
      <c r="T2" s="16">
        <v>42348.702094907407</v>
      </c>
      <c r="U2">
        <f>IFERROR(ROUND(E2/L2,2),0)</f>
        <v>150.15</v>
      </c>
    </row>
    <row r="3" spans="1:22" ht="48" x14ac:dyDescent="0.2">
      <c r="A3" s="10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2" t="s">
        <v>8315</v>
      </c>
      <c r="R3" t="s">
        <v>8316</v>
      </c>
      <c r="S3" s="16">
        <v>42646.092812499999</v>
      </c>
      <c r="T3" s="16">
        <v>42675.207638888889</v>
      </c>
      <c r="U3">
        <f t="shared" ref="U3:U41" si="0">IFERROR(ROUND(E3/L3,2),0)</f>
        <v>93.43</v>
      </c>
    </row>
    <row r="4" spans="1:22" ht="32" x14ac:dyDescent="0.2">
      <c r="A4" s="10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2" t="s">
        <v>8315</v>
      </c>
      <c r="R4" t="s">
        <v>8316</v>
      </c>
      <c r="S4" s="16">
        <v>42430.040798611109</v>
      </c>
      <c r="T4" s="16">
        <v>42449.999131944445</v>
      </c>
      <c r="U4">
        <f t="shared" si="0"/>
        <v>110.97</v>
      </c>
    </row>
    <row r="5" spans="1:22" ht="48" x14ac:dyDescent="0.2">
      <c r="A5" s="10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2" t="s">
        <v>8315</v>
      </c>
      <c r="R5" t="s">
        <v>8316</v>
      </c>
      <c r="S5" s="16">
        <v>42238.13282407407</v>
      </c>
      <c r="T5" s="16">
        <v>42268.13282407407</v>
      </c>
      <c r="U5">
        <f t="shared" si="0"/>
        <v>71.790000000000006</v>
      </c>
    </row>
    <row r="6" spans="1:22" ht="48" x14ac:dyDescent="0.2">
      <c r="A6" s="10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>
        <v>109</v>
      </c>
      <c r="P6">
        <v>29.26</v>
      </c>
      <c r="Q6" s="12" t="s">
        <v>8315</v>
      </c>
      <c r="R6" t="s">
        <v>8316</v>
      </c>
      <c r="S6" s="16">
        <v>42492.717233796298</v>
      </c>
      <c r="T6" s="16">
        <v>42522.717233796298</v>
      </c>
      <c r="U6">
        <f t="shared" si="0"/>
        <v>29.26</v>
      </c>
    </row>
    <row r="7" spans="1:22" ht="48" x14ac:dyDescent="0.2">
      <c r="A7" s="10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>
        <v>100</v>
      </c>
      <c r="P7">
        <v>1000</v>
      </c>
      <c r="Q7" s="12" t="s">
        <v>8315</v>
      </c>
      <c r="R7" t="s">
        <v>8316</v>
      </c>
      <c r="S7" s="16">
        <v>41850.400937500002</v>
      </c>
      <c r="T7" s="16">
        <v>41895.400937500002</v>
      </c>
      <c r="U7">
        <f t="shared" si="0"/>
        <v>1000</v>
      </c>
    </row>
    <row r="8" spans="1:22" ht="48" x14ac:dyDescent="0.2">
      <c r="A8" s="10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>
        <v>114</v>
      </c>
      <c r="P8">
        <v>74.349999999999994</v>
      </c>
      <c r="Q8" s="12" t="s">
        <v>8315</v>
      </c>
      <c r="R8" t="s">
        <v>8316</v>
      </c>
      <c r="S8" s="16">
        <v>42192.591944444444</v>
      </c>
      <c r="T8" s="16">
        <v>42223.708333333328</v>
      </c>
      <c r="U8">
        <f t="shared" si="0"/>
        <v>74.349999999999994</v>
      </c>
    </row>
    <row r="9" spans="1:22" ht="48" x14ac:dyDescent="0.2">
      <c r="A9" s="10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>
        <v>101</v>
      </c>
      <c r="P9">
        <v>63.83</v>
      </c>
      <c r="Q9" s="12" t="s">
        <v>8315</v>
      </c>
      <c r="R9" t="s">
        <v>8316</v>
      </c>
      <c r="S9" s="16">
        <v>42753.205625000002</v>
      </c>
      <c r="T9" s="16">
        <v>42783.670138888891</v>
      </c>
      <c r="U9">
        <f t="shared" si="0"/>
        <v>63.83</v>
      </c>
    </row>
    <row r="10" spans="1:22" ht="16" x14ac:dyDescent="0.2">
      <c r="A10" s="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>
        <v>116</v>
      </c>
      <c r="P10">
        <v>44.33</v>
      </c>
      <c r="Q10" s="12" t="s">
        <v>8315</v>
      </c>
      <c r="R10" t="s">
        <v>8316</v>
      </c>
      <c r="S10" s="16">
        <v>42155.920219907406</v>
      </c>
      <c r="T10" s="16">
        <v>42176.888888888891</v>
      </c>
      <c r="U10">
        <f t="shared" si="0"/>
        <v>44.33</v>
      </c>
    </row>
    <row r="11" spans="1:22" ht="48" x14ac:dyDescent="0.2">
      <c r="A11" s="10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>
        <v>130</v>
      </c>
      <c r="P11">
        <v>86.94</v>
      </c>
      <c r="Q11" s="12" t="s">
        <v>8315</v>
      </c>
      <c r="R11" t="s">
        <v>8316</v>
      </c>
      <c r="S11" s="16">
        <v>42725.031180555554</v>
      </c>
      <c r="T11" s="16">
        <v>42746.208333333328</v>
      </c>
      <c r="U11">
        <f t="shared" si="0"/>
        <v>86.94</v>
      </c>
    </row>
    <row r="12" spans="1:22" ht="48" x14ac:dyDescent="0.2">
      <c r="A12" s="10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>
        <v>108</v>
      </c>
      <c r="P12">
        <v>126.55</v>
      </c>
      <c r="Q12" s="12" t="s">
        <v>8315</v>
      </c>
      <c r="R12" t="s">
        <v>8316</v>
      </c>
      <c r="S12" s="16">
        <v>42157.591064814813</v>
      </c>
      <c r="T12" s="16">
        <v>42179.083333333328</v>
      </c>
      <c r="U12">
        <f t="shared" si="0"/>
        <v>126.55</v>
      </c>
    </row>
    <row r="13" spans="1:22" ht="48" x14ac:dyDescent="0.2">
      <c r="A13" s="10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>
        <v>129.03</v>
      </c>
      <c r="Q13" s="12" t="s">
        <v>8315</v>
      </c>
      <c r="R13" t="s">
        <v>8316</v>
      </c>
      <c r="S13" s="16">
        <v>42676.065150462964</v>
      </c>
      <c r="T13" s="16">
        <v>42721.290972222225</v>
      </c>
      <c r="U13">
        <f t="shared" si="0"/>
        <v>129.03</v>
      </c>
    </row>
    <row r="14" spans="1:22" ht="48" x14ac:dyDescent="0.2">
      <c r="A14" s="10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>
        <v>123</v>
      </c>
      <c r="P14">
        <v>71.239999999999995</v>
      </c>
      <c r="Q14" s="12" t="s">
        <v>8315</v>
      </c>
      <c r="R14" t="s">
        <v>8316</v>
      </c>
      <c r="S14" s="16">
        <v>42473.007037037038</v>
      </c>
      <c r="T14" s="16">
        <v>42503.007037037038</v>
      </c>
      <c r="U14">
        <f t="shared" si="0"/>
        <v>71.239999999999995</v>
      </c>
    </row>
    <row r="15" spans="1:22" ht="48" x14ac:dyDescent="0.2">
      <c r="A15" s="10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>
        <v>100</v>
      </c>
      <c r="P15">
        <v>117.88</v>
      </c>
      <c r="Q15" s="12" t="s">
        <v>8315</v>
      </c>
      <c r="R15" t="s">
        <v>8316</v>
      </c>
      <c r="S15" s="16">
        <v>42482.43478009259</v>
      </c>
      <c r="T15" s="16">
        <v>42506.43478009259</v>
      </c>
      <c r="U15">
        <f t="shared" si="0"/>
        <v>117.88</v>
      </c>
    </row>
    <row r="16" spans="1:22" ht="48" x14ac:dyDescent="0.2">
      <c r="A16" s="10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>
        <v>105</v>
      </c>
      <c r="P16">
        <v>327.08</v>
      </c>
      <c r="Q16" s="12" t="s">
        <v>8315</v>
      </c>
      <c r="R16" t="s">
        <v>8316</v>
      </c>
      <c r="S16" s="16">
        <v>42270.810995370368</v>
      </c>
      <c r="T16" s="16">
        <v>42309.958333333328</v>
      </c>
      <c r="U16">
        <f t="shared" si="0"/>
        <v>327.08</v>
      </c>
    </row>
    <row r="17" spans="1:21" ht="32" x14ac:dyDescent="0.2">
      <c r="A17" s="10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>
        <v>103</v>
      </c>
      <c r="P17">
        <v>34.75</v>
      </c>
      <c r="Q17" s="12" t="s">
        <v>8315</v>
      </c>
      <c r="R17" t="s">
        <v>8316</v>
      </c>
      <c r="S17" s="16">
        <v>42711.545196759253</v>
      </c>
      <c r="T17" s="16">
        <v>42741.545196759253</v>
      </c>
      <c r="U17">
        <f t="shared" si="0"/>
        <v>34.75</v>
      </c>
    </row>
    <row r="18" spans="1:21" ht="48" x14ac:dyDescent="0.2">
      <c r="A18" s="10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>
        <v>118</v>
      </c>
      <c r="P18">
        <v>100.06</v>
      </c>
      <c r="Q18" s="12" t="s">
        <v>8315</v>
      </c>
      <c r="R18" t="s">
        <v>8316</v>
      </c>
      <c r="S18" s="16">
        <v>42179.344988425932</v>
      </c>
      <c r="T18" s="16">
        <v>42219.75</v>
      </c>
      <c r="U18">
        <f t="shared" si="0"/>
        <v>100.06</v>
      </c>
    </row>
    <row r="19" spans="1:21" ht="48" x14ac:dyDescent="0.2">
      <c r="A19" s="10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>
        <v>121</v>
      </c>
      <c r="P19">
        <v>40.85</v>
      </c>
      <c r="Q19" s="12" t="s">
        <v>8315</v>
      </c>
      <c r="R19" t="s">
        <v>8316</v>
      </c>
      <c r="S19" s="16">
        <v>42282.768414351856</v>
      </c>
      <c r="T19" s="16">
        <v>42312.810081018513</v>
      </c>
      <c r="U19">
        <f t="shared" si="0"/>
        <v>40.85</v>
      </c>
    </row>
    <row r="20" spans="1:21" ht="48" x14ac:dyDescent="0.2">
      <c r="A20" s="1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>
        <v>302</v>
      </c>
      <c r="P20">
        <v>252.02</v>
      </c>
      <c r="Q20" s="12" t="s">
        <v>8315</v>
      </c>
      <c r="R20" t="s">
        <v>8316</v>
      </c>
      <c r="S20" s="16">
        <v>42473.794710648144</v>
      </c>
      <c r="T20" s="16">
        <v>42503.794710648144</v>
      </c>
      <c r="U20">
        <f t="shared" si="0"/>
        <v>252.02</v>
      </c>
    </row>
    <row r="21" spans="1:21" ht="48" x14ac:dyDescent="0.2">
      <c r="A21" s="10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>
        <v>101</v>
      </c>
      <c r="P21">
        <v>25.16</v>
      </c>
      <c r="Q21" s="12" t="s">
        <v>8315</v>
      </c>
      <c r="R21" t="s">
        <v>8316</v>
      </c>
      <c r="S21" s="16">
        <v>42535.049849537041</v>
      </c>
      <c r="T21" s="16">
        <v>42556.049849537041</v>
      </c>
      <c r="U21">
        <f t="shared" si="0"/>
        <v>25.16</v>
      </c>
    </row>
    <row r="22" spans="1:21" ht="48" x14ac:dyDescent="0.2">
      <c r="A22" s="10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>
        <v>101</v>
      </c>
      <c r="P22">
        <v>65.16</v>
      </c>
      <c r="Q22" s="12" t="s">
        <v>8315</v>
      </c>
      <c r="R22" t="s">
        <v>8316</v>
      </c>
      <c r="S22" s="16">
        <v>42712.23474537037</v>
      </c>
      <c r="T22" s="16">
        <v>42735.707638888889</v>
      </c>
      <c r="U22">
        <f t="shared" si="0"/>
        <v>65.16</v>
      </c>
    </row>
    <row r="23" spans="1:21" ht="48" x14ac:dyDescent="0.2">
      <c r="A23" s="10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>
        <v>102</v>
      </c>
      <c r="P23">
        <v>32.270000000000003</v>
      </c>
      <c r="Q23" s="12" t="s">
        <v>8315</v>
      </c>
      <c r="R23" t="s">
        <v>8316</v>
      </c>
      <c r="S23" s="16">
        <v>42160.583043981482</v>
      </c>
      <c r="T23" s="16">
        <v>42175.583043981482</v>
      </c>
      <c r="U23">
        <f t="shared" si="0"/>
        <v>32.270000000000003</v>
      </c>
    </row>
    <row r="24" spans="1:21" ht="48" x14ac:dyDescent="0.2">
      <c r="A24" s="10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>
        <v>108</v>
      </c>
      <c r="P24">
        <v>81.25</v>
      </c>
      <c r="Q24" s="12" t="s">
        <v>8315</v>
      </c>
      <c r="R24" t="s">
        <v>8316</v>
      </c>
      <c r="S24" s="16">
        <v>42039.384571759263</v>
      </c>
      <c r="T24" s="16">
        <v>42052.583333333328</v>
      </c>
      <c r="U24">
        <f t="shared" si="0"/>
        <v>81.25</v>
      </c>
    </row>
    <row r="25" spans="1:21" ht="64" x14ac:dyDescent="0.2">
      <c r="A25" s="10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>
        <v>242</v>
      </c>
      <c r="P25">
        <v>24.2</v>
      </c>
      <c r="Q25" s="12" t="s">
        <v>8315</v>
      </c>
      <c r="R25" t="s">
        <v>8316</v>
      </c>
      <c r="S25" s="16">
        <v>42107.621018518519</v>
      </c>
      <c r="T25" s="16">
        <v>42167.621018518519</v>
      </c>
      <c r="U25">
        <f t="shared" si="0"/>
        <v>24.2</v>
      </c>
    </row>
    <row r="26" spans="1:21" ht="48" x14ac:dyDescent="0.2">
      <c r="A26" s="10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>
        <v>100</v>
      </c>
      <c r="P26">
        <v>65.87</v>
      </c>
      <c r="Q26" s="12" t="s">
        <v>8315</v>
      </c>
      <c r="R26" t="s">
        <v>8316</v>
      </c>
      <c r="S26" s="16">
        <v>42561.154664351852</v>
      </c>
      <c r="T26" s="16">
        <v>42592.166666666672</v>
      </c>
      <c r="U26">
        <f t="shared" si="0"/>
        <v>65.87</v>
      </c>
    </row>
    <row r="27" spans="1:21" ht="32" x14ac:dyDescent="0.2">
      <c r="A27" s="10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>
        <v>125</v>
      </c>
      <c r="P27">
        <v>36.08</v>
      </c>
      <c r="Q27" s="12" t="s">
        <v>8315</v>
      </c>
      <c r="R27" t="s">
        <v>8316</v>
      </c>
      <c r="S27" s="16">
        <v>42709.134780092587</v>
      </c>
      <c r="T27" s="16">
        <v>42739.134780092587</v>
      </c>
      <c r="U27">
        <f t="shared" si="0"/>
        <v>36.08</v>
      </c>
    </row>
    <row r="28" spans="1:21" ht="16" x14ac:dyDescent="0.2">
      <c r="A28" s="10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>
        <v>109</v>
      </c>
      <c r="P28">
        <v>44.19</v>
      </c>
      <c r="Q28" s="12" t="s">
        <v>8315</v>
      </c>
      <c r="R28" t="s">
        <v>8316</v>
      </c>
      <c r="S28" s="16">
        <v>42086.614942129629</v>
      </c>
      <c r="T28" s="16">
        <v>42117.290972222225</v>
      </c>
      <c r="U28">
        <f t="shared" si="0"/>
        <v>44.19</v>
      </c>
    </row>
    <row r="29" spans="1:21" ht="48" x14ac:dyDescent="0.2">
      <c r="A29" s="10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>
        <v>146</v>
      </c>
      <c r="P29">
        <v>104.07</v>
      </c>
      <c r="Q29" s="12" t="s">
        <v>8315</v>
      </c>
      <c r="R29" t="s">
        <v>8316</v>
      </c>
      <c r="S29" s="16">
        <v>42064.652673611112</v>
      </c>
      <c r="T29" s="16">
        <v>42101.291666666672</v>
      </c>
      <c r="U29">
        <f t="shared" si="0"/>
        <v>104.07</v>
      </c>
    </row>
    <row r="30" spans="1:21" ht="48" x14ac:dyDescent="0.2">
      <c r="A30" s="1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>
        <v>110</v>
      </c>
      <c r="P30">
        <v>35.96</v>
      </c>
      <c r="Q30" s="12" t="s">
        <v>8315</v>
      </c>
      <c r="R30" t="s">
        <v>8316</v>
      </c>
      <c r="S30" s="16">
        <v>42256.764212962968</v>
      </c>
      <c r="T30" s="16">
        <v>42283.957638888889</v>
      </c>
      <c r="U30">
        <f t="shared" si="0"/>
        <v>35.96</v>
      </c>
    </row>
    <row r="31" spans="1:21" ht="48" x14ac:dyDescent="0.2">
      <c r="A31" s="10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>
        <v>102</v>
      </c>
      <c r="P31">
        <v>127.79</v>
      </c>
      <c r="Q31" s="12" t="s">
        <v>8315</v>
      </c>
      <c r="R31" t="s">
        <v>8316</v>
      </c>
      <c r="S31" s="16">
        <v>42292.701053240744</v>
      </c>
      <c r="T31" s="16">
        <v>42322.742719907401</v>
      </c>
      <c r="U31">
        <f t="shared" si="0"/>
        <v>127.79</v>
      </c>
    </row>
    <row r="32" spans="1:21" ht="48" x14ac:dyDescent="0.2">
      <c r="A32" s="10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>
        <v>122</v>
      </c>
      <c r="P32">
        <v>27.73</v>
      </c>
      <c r="Q32" s="12" t="s">
        <v>8315</v>
      </c>
      <c r="R32" t="s">
        <v>8316</v>
      </c>
      <c r="S32" s="16">
        <v>42278.453668981485</v>
      </c>
      <c r="T32" s="16">
        <v>42296.458333333328</v>
      </c>
      <c r="U32">
        <f t="shared" si="0"/>
        <v>27.73</v>
      </c>
    </row>
    <row r="33" spans="1:21" ht="48" x14ac:dyDescent="0.2">
      <c r="A33" s="10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>
        <v>102</v>
      </c>
      <c r="P33">
        <v>39.83</v>
      </c>
      <c r="Q33" s="12" t="s">
        <v>8315</v>
      </c>
      <c r="R33" t="s">
        <v>8316</v>
      </c>
      <c r="S33" s="16">
        <v>42184.572881944448</v>
      </c>
      <c r="T33" s="16">
        <v>42214.708333333328</v>
      </c>
      <c r="U33">
        <f t="shared" si="0"/>
        <v>39.83</v>
      </c>
    </row>
    <row r="34" spans="1:21" ht="48" x14ac:dyDescent="0.2">
      <c r="A34" s="10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>
        <v>141</v>
      </c>
      <c r="P34">
        <v>52.17</v>
      </c>
      <c r="Q34" s="12" t="s">
        <v>8315</v>
      </c>
      <c r="R34" t="s">
        <v>8316</v>
      </c>
      <c r="S34" s="16">
        <v>42423.050613425927</v>
      </c>
      <c r="T34" s="16">
        <v>42443.008946759262</v>
      </c>
      <c r="U34">
        <f t="shared" si="0"/>
        <v>52.17</v>
      </c>
    </row>
    <row r="35" spans="1:21" ht="48" x14ac:dyDescent="0.2">
      <c r="A35" s="10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>
        <v>110</v>
      </c>
      <c r="P35">
        <v>92.04</v>
      </c>
      <c r="Q35" s="12" t="s">
        <v>8315</v>
      </c>
      <c r="R35" t="s">
        <v>8316</v>
      </c>
      <c r="S35" s="16">
        <v>42461.747199074074</v>
      </c>
      <c r="T35" s="16">
        <v>42491.747199074074</v>
      </c>
      <c r="U35">
        <f t="shared" si="0"/>
        <v>92.04</v>
      </c>
    </row>
    <row r="36" spans="1:21" ht="48" x14ac:dyDescent="0.2">
      <c r="A36" s="10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>
        <v>105</v>
      </c>
      <c r="P36">
        <v>63.42</v>
      </c>
      <c r="Q36" s="12" t="s">
        <v>8315</v>
      </c>
      <c r="R36" t="s">
        <v>8316</v>
      </c>
      <c r="S36" s="16">
        <v>42458.680925925932</v>
      </c>
      <c r="T36" s="16">
        <v>42488.680925925932</v>
      </c>
      <c r="U36">
        <f t="shared" si="0"/>
        <v>63.42</v>
      </c>
    </row>
    <row r="37" spans="1:21" ht="32" x14ac:dyDescent="0.2">
      <c r="A37" s="10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>
        <v>124</v>
      </c>
      <c r="P37">
        <v>135.63</v>
      </c>
      <c r="Q37" s="12" t="s">
        <v>8315</v>
      </c>
      <c r="R37" t="s">
        <v>8316</v>
      </c>
      <c r="S37" s="16">
        <v>42169.814340277779</v>
      </c>
      <c r="T37" s="16">
        <v>42199.814340277779</v>
      </c>
      <c r="U37">
        <f t="shared" si="0"/>
        <v>135.63</v>
      </c>
    </row>
    <row r="38" spans="1:21" ht="48" x14ac:dyDescent="0.2">
      <c r="A38" s="10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>
        <v>135</v>
      </c>
      <c r="P38">
        <v>168.75</v>
      </c>
      <c r="Q38" s="12" t="s">
        <v>8315</v>
      </c>
      <c r="R38" t="s">
        <v>8316</v>
      </c>
      <c r="S38" s="16">
        <v>42483.675208333334</v>
      </c>
      <c r="T38" s="16">
        <v>42522.789583333331</v>
      </c>
      <c r="U38">
        <f t="shared" si="0"/>
        <v>168.75</v>
      </c>
    </row>
    <row r="39" spans="1:21" ht="48" x14ac:dyDescent="0.2">
      <c r="A39" s="10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>
        <v>103</v>
      </c>
      <c r="P39">
        <v>70.86</v>
      </c>
      <c r="Q39" s="12" t="s">
        <v>8315</v>
      </c>
      <c r="R39" t="s">
        <v>8316</v>
      </c>
      <c r="S39" s="16">
        <v>42195.749745370369</v>
      </c>
      <c r="T39" s="16">
        <v>42206.125</v>
      </c>
      <c r="U39">
        <f t="shared" si="0"/>
        <v>70.86</v>
      </c>
    </row>
    <row r="40" spans="1:21" ht="32" x14ac:dyDescent="0.2">
      <c r="A40" s="1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>
        <v>100</v>
      </c>
      <c r="P40">
        <v>50</v>
      </c>
      <c r="Q40" s="12" t="s">
        <v>8315</v>
      </c>
      <c r="R40" t="s">
        <v>8316</v>
      </c>
      <c r="S40" s="16">
        <v>42675.057997685188</v>
      </c>
      <c r="T40" s="16">
        <v>42705.099664351852</v>
      </c>
      <c r="U40">
        <f t="shared" si="0"/>
        <v>50</v>
      </c>
    </row>
    <row r="41" spans="1:21" ht="16" x14ac:dyDescent="0.2">
      <c r="A41" s="10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>
        <v>130</v>
      </c>
      <c r="P41">
        <v>42.21</v>
      </c>
      <c r="Q41" s="12" t="s">
        <v>8315</v>
      </c>
      <c r="R41" t="s">
        <v>8316</v>
      </c>
      <c r="S41" s="16">
        <v>42566.441203703704</v>
      </c>
      <c r="T41" s="16">
        <v>42582.458333333328</v>
      </c>
      <c r="U41">
        <f t="shared" si="0"/>
        <v>42.21</v>
      </c>
    </row>
    <row r="42" spans="1:21" ht="32" x14ac:dyDescent="0.2">
      <c r="A42" s="10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>
        <v>105</v>
      </c>
      <c r="P42">
        <v>47</v>
      </c>
      <c r="Q42" s="12" t="s">
        <v>8315</v>
      </c>
      <c r="R42" t="s">
        <v>8316</v>
      </c>
      <c r="S42" s="16">
        <v>42018.94159722222</v>
      </c>
      <c r="T42" s="16">
        <v>42047.291666666672</v>
      </c>
      <c r="U42">
        <f t="shared" ref="U42:U67" si="1">IFERROR(ROUND(E42/L42,2),0)</f>
        <v>47</v>
      </c>
    </row>
    <row r="43" spans="1:21" ht="32" x14ac:dyDescent="0.2">
      <c r="A43" s="10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>
        <v>120</v>
      </c>
      <c r="P43">
        <v>66.67</v>
      </c>
      <c r="Q43" s="12" t="s">
        <v>8315</v>
      </c>
      <c r="R43" t="s">
        <v>8316</v>
      </c>
      <c r="S43" s="16">
        <v>42026.924976851849</v>
      </c>
      <c r="T43" s="16">
        <v>42052.207638888889</v>
      </c>
      <c r="U43">
        <f t="shared" si="1"/>
        <v>66.67</v>
      </c>
    </row>
    <row r="44" spans="1:21" ht="48" x14ac:dyDescent="0.2">
      <c r="A44" s="10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>
        <v>115</v>
      </c>
      <c r="P44">
        <v>18.77</v>
      </c>
      <c r="Q44" s="12" t="s">
        <v>8315</v>
      </c>
      <c r="R44" t="s">
        <v>8316</v>
      </c>
      <c r="S44" s="16">
        <v>42103.535254629634</v>
      </c>
      <c r="T44" s="16">
        <v>42117.535254629634</v>
      </c>
      <c r="U44">
        <f t="shared" si="1"/>
        <v>18.77</v>
      </c>
    </row>
    <row r="45" spans="1:21" ht="32" x14ac:dyDescent="0.2">
      <c r="A45" s="10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>
        <v>119</v>
      </c>
      <c r="P45">
        <v>66.11</v>
      </c>
      <c r="Q45" s="12" t="s">
        <v>8315</v>
      </c>
      <c r="R45" t="s">
        <v>8316</v>
      </c>
      <c r="S45" s="16">
        <v>41920.787534722222</v>
      </c>
      <c r="T45" s="16">
        <v>41941.787534722222</v>
      </c>
      <c r="U45">
        <f t="shared" si="1"/>
        <v>66.11</v>
      </c>
    </row>
    <row r="46" spans="1:21" ht="32" x14ac:dyDescent="0.2">
      <c r="A46" s="10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>
        <v>105</v>
      </c>
      <c r="P46">
        <v>36.86</v>
      </c>
      <c r="Q46" s="12" t="s">
        <v>8315</v>
      </c>
      <c r="R46" t="s">
        <v>8316</v>
      </c>
      <c r="S46" s="16">
        <v>42558.189432870371</v>
      </c>
      <c r="T46" s="16">
        <v>42587.875</v>
      </c>
      <c r="U46">
        <f t="shared" si="1"/>
        <v>36.86</v>
      </c>
    </row>
    <row r="47" spans="1:21" ht="32" x14ac:dyDescent="0.2">
      <c r="A47" s="10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>
        <v>118</v>
      </c>
      <c r="P47">
        <v>39.81</v>
      </c>
      <c r="Q47" s="12" t="s">
        <v>8315</v>
      </c>
      <c r="R47" t="s">
        <v>8316</v>
      </c>
      <c r="S47" s="16">
        <v>41815.569212962961</v>
      </c>
      <c r="T47" s="16">
        <v>41829.569212962961</v>
      </c>
      <c r="U47">
        <f t="shared" si="1"/>
        <v>39.81</v>
      </c>
    </row>
    <row r="48" spans="1:21" ht="48" x14ac:dyDescent="0.2">
      <c r="A48" s="10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>
        <v>120</v>
      </c>
      <c r="P48">
        <v>31.5</v>
      </c>
      <c r="Q48" s="12" t="s">
        <v>8315</v>
      </c>
      <c r="R48" t="s">
        <v>8316</v>
      </c>
      <c r="S48" s="16">
        <v>41808.198518518519</v>
      </c>
      <c r="T48" s="16">
        <v>41838.198518518519</v>
      </c>
      <c r="U48">
        <f t="shared" si="1"/>
        <v>31.5</v>
      </c>
    </row>
    <row r="49" spans="1:21" ht="32" x14ac:dyDescent="0.2">
      <c r="A49" s="10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>
        <v>103</v>
      </c>
      <c r="P49">
        <v>102.5</v>
      </c>
      <c r="Q49" s="12" t="s">
        <v>8315</v>
      </c>
      <c r="R49" t="s">
        <v>8316</v>
      </c>
      <c r="S49" s="16">
        <v>42550.701886574068</v>
      </c>
      <c r="T49" s="16">
        <v>42580.701886574068</v>
      </c>
      <c r="U49">
        <f t="shared" si="1"/>
        <v>102.5</v>
      </c>
    </row>
    <row r="50" spans="1:21" ht="32" x14ac:dyDescent="0.2">
      <c r="A50" s="1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>
        <v>101</v>
      </c>
      <c r="P50">
        <v>126.46</v>
      </c>
      <c r="Q50" s="12" t="s">
        <v>8315</v>
      </c>
      <c r="R50" t="s">
        <v>8316</v>
      </c>
      <c r="S50" s="16">
        <v>42056.013124999998</v>
      </c>
      <c r="T50" s="16">
        <v>42075.166666666672</v>
      </c>
      <c r="U50">
        <f t="shared" si="1"/>
        <v>126.46</v>
      </c>
    </row>
    <row r="51" spans="1:21" ht="48" x14ac:dyDescent="0.2">
      <c r="A51" s="10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>
        <v>105</v>
      </c>
      <c r="P51">
        <v>47.88</v>
      </c>
      <c r="Q51" s="12" t="s">
        <v>8315</v>
      </c>
      <c r="R51" t="s">
        <v>8316</v>
      </c>
      <c r="S51" s="16">
        <v>42016.938692129625</v>
      </c>
      <c r="T51" s="16">
        <v>42046.938692129625</v>
      </c>
      <c r="U51">
        <f t="shared" si="1"/>
        <v>47.88</v>
      </c>
    </row>
    <row r="52" spans="1:21" ht="48" x14ac:dyDescent="0.2">
      <c r="A52" s="10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>
        <v>103</v>
      </c>
      <c r="P52">
        <v>73.209999999999994</v>
      </c>
      <c r="Q52" s="12" t="s">
        <v>8315</v>
      </c>
      <c r="R52" t="s">
        <v>8316</v>
      </c>
      <c r="S52" s="16">
        <v>42591.899988425925</v>
      </c>
      <c r="T52" s="16">
        <v>42622.166666666672</v>
      </c>
      <c r="U52">
        <f t="shared" si="1"/>
        <v>73.209999999999994</v>
      </c>
    </row>
    <row r="53" spans="1:21" ht="48" x14ac:dyDescent="0.2">
      <c r="A53" s="10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>
        <v>108</v>
      </c>
      <c r="P53">
        <v>89.67</v>
      </c>
      <c r="Q53" s="12" t="s">
        <v>8315</v>
      </c>
      <c r="R53" t="s">
        <v>8316</v>
      </c>
      <c r="S53" s="16">
        <v>42183.231006944443</v>
      </c>
      <c r="T53" s="16">
        <v>42228.231006944443</v>
      </c>
      <c r="U53">
        <f t="shared" si="1"/>
        <v>89.67</v>
      </c>
    </row>
    <row r="54" spans="1:21" ht="48" x14ac:dyDescent="0.2">
      <c r="A54" s="10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>
        <v>111</v>
      </c>
      <c r="P54">
        <v>151.46</v>
      </c>
      <c r="Q54" s="12" t="s">
        <v>8315</v>
      </c>
      <c r="R54" t="s">
        <v>8316</v>
      </c>
      <c r="S54" s="16">
        <v>42176.419039351851</v>
      </c>
      <c r="T54" s="16">
        <v>42206.419039351851</v>
      </c>
      <c r="U54">
        <f t="shared" si="1"/>
        <v>151.46</v>
      </c>
    </row>
    <row r="55" spans="1:21" ht="48" x14ac:dyDescent="0.2">
      <c r="A55" s="10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>
        <v>150</v>
      </c>
      <c r="P55">
        <v>25</v>
      </c>
      <c r="Q55" s="12" t="s">
        <v>8315</v>
      </c>
      <c r="R55" t="s">
        <v>8316</v>
      </c>
      <c r="S55" s="16">
        <v>42416.691655092596</v>
      </c>
      <c r="T55" s="16">
        <v>42432.791666666672</v>
      </c>
      <c r="U55">
        <f t="shared" si="1"/>
        <v>25</v>
      </c>
    </row>
    <row r="56" spans="1:21" ht="32" x14ac:dyDescent="0.2">
      <c r="A56" s="10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>
        <v>104</v>
      </c>
      <c r="P56">
        <v>36.5</v>
      </c>
      <c r="Q56" s="12" t="s">
        <v>8315</v>
      </c>
      <c r="R56" t="s">
        <v>8316</v>
      </c>
      <c r="S56" s="16">
        <v>41780.525937500002</v>
      </c>
      <c r="T56" s="16">
        <v>41796.958333333336</v>
      </c>
      <c r="U56">
        <f t="shared" si="1"/>
        <v>36.5</v>
      </c>
    </row>
    <row r="57" spans="1:21" ht="48" x14ac:dyDescent="0.2">
      <c r="A57" s="10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>
        <v>116</v>
      </c>
      <c r="P57">
        <v>44</v>
      </c>
      <c r="Q57" s="12" t="s">
        <v>8315</v>
      </c>
      <c r="R57" t="s">
        <v>8316</v>
      </c>
      <c r="S57" s="16">
        <v>41795.528101851851</v>
      </c>
      <c r="T57" s="16">
        <v>41825.528101851851</v>
      </c>
      <c r="U57">
        <f t="shared" si="1"/>
        <v>44</v>
      </c>
    </row>
    <row r="58" spans="1:21" ht="48" x14ac:dyDescent="0.2">
      <c r="A58" s="10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>
        <v>103</v>
      </c>
      <c r="P58">
        <v>87.36</v>
      </c>
      <c r="Q58" s="12" t="s">
        <v>8315</v>
      </c>
      <c r="R58" t="s">
        <v>8316</v>
      </c>
      <c r="S58" s="16">
        <v>41798.94027777778</v>
      </c>
      <c r="T58" s="16">
        <v>41828.94027777778</v>
      </c>
      <c r="U58">
        <f t="shared" si="1"/>
        <v>87.36</v>
      </c>
    </row>
    <row r="59" spans="1:21" ht="48" x14ac:dyDescent="0.2">
      <c r="A59" s="10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>
        <v>101</v>
      </c>
      <c r="P59">
        <v>36.47</v>
      </c>
      <c r="Q59" s="12" t="s">
        <v>8315</v>
      </c>
      <c r="R59" t="s">
        <v>8316</v>
      </c>
      <c r="S59" s="16">
        <v>42201.675011574072</v>
      </c>
      <c r="T59" s="16">
        <v>42216.666666666672</v>
      </c>
      <c r="U59">
        <f t="shared" si="1"/>
        <v>36.47</v>
      </c>
    </row>
    <row r="60" spans="1:21" ht="48" x14ac:dyDescent="0.2">
      <c r="A60" s="1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>
        <v>117</v>
      </c>
      <c r="P60">
        <v>44.86</v>
      </c>
      <c r="Q60" s="12" t="s">
        <v>8315</v>
      </c>
      <c r="R60" t="s">
        <v>8316</v>
      </c>
      <c r="S60" s="16">
        <v>42507.264699074076</v>
      </c>
      <c r="T60" s="16">
        <v>42538.666666666672</v>
      </c>
      <c r="U60">
        <f t="shared" si="1"/>
        <v>44.86</v>
      </c>
    </row>
    <row r="61" spans="1:21" ht="48" x14ac:dyDescent="0.2">
      <c r="A61" s="10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>
        <v>133</v>
      </c>
      <c r="P61">
        <v>42.9</v>
      </c>
      <c r="Q61" s="12" t="s">
        <v>8315</v>
      </c>
      <c r="R61" t="s">
        <v>8316</v>
      </c>
      <c r="S61" s="16">
        <v>41948.552847222221</v>
      </c>
      <c r="T61" s="16">
        <v>42008.552847222221</v>
      </c>
      <c r="U61">
        <f t="shared" si="1"/>
        <v>42.9</v>
      </c>
    </row>
    <row r="62" spans="1:21" ht="32" x14ac:dyDescent="0.2">
      <c r="A62" s="10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>
        <v>133</v>
      </c>
      <c r="P62">
        <v>51.23</v>
      </c>
      <c r="Q62" s="12" t="s">
        <v>8315</v>
      </c>
      <c r="R62" t="s">
        <v>8316</v>
      </c>
      <c r="S62" s="16">
        <v>41900.243159722224</v>
      </c>
      <c r="T62" s="16">
        <v>41922.458333333336</v>
      </c>
      <c r="U62">
        <f t="shared" si="1"/>
        <v>51.23</v>
      </c>
    </row>
    <row r="63" spans="1:21" ht="48" x14ac:dyDescent="0.2">
      <c r="A63" s="10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>
        <v>102</v>
      </c>
      <c r="P63">
        <v>33.94</v>
      </c>
      <c r="Q63" s="12" t="s">
        <v>8315</v>
      </c>
      <c r="R63" t="s">
        <v>8316</v>
      </c>
      <c r="S63" s="16">
        <v>42192.64707175926</v>
      </c>
      <c r="T63" s="16">
        <v>42222.64707175926</v>
      </c>
      <c r="U63">
        <f t="shared" si="1"/>
        <v>33.94</v>
      </c>
    </row>
    <row r="64" spans="1:21" ht="48" x14ac:dyDescent="0.2">
      <c r="A64" s="10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>
        <v>128</v>
      </c>
      <c r="P64">
        <v>90.74</v>
      </c>
      <c r="Q64" s="12" t="s">
        <v>8315</v>
      </c>
      <c r="R64" t="s">
        <v>8316</v>
      </c>
      <c r="S64" s="16">
        <v>42158.065694444449</v>
      </c>
      <c r="T64" s="16">
        <v>42201</v>
      </c>
      <c r="U64">
        <f t="shared" si="1"/>
        <v>90.74</v>
      </c>
    </row>
    <row r="65" spans="1:21" ht="48" x14ac:dyDescent="0.2">
      <c r="A65" s="10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>
        <v>115</v>
      </c>
      <c r="P65">
        <v>50</v>
      </c>
      <c r="Q65" s="12" t="s">
        <v>8315</v>
      </c>
      <c r="R65" t="s">
        <v>8316</v>
      </c>
      <c r="S65" s="16">
        <v>41881.453587962962</v>
      </c>
      <c r="T65" s="16">
        <v>41911.453587962962</v>
      </c>
      <c r="U65">
        <f t="shared" si="1"/>
        <v>50</v>
      </c>
    </row>
    <row r="66" spans="1:21" ht="64" x14ac:dyDescent="0.2">
      <c r="A66" s="10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>
        <v>110</v>
      </c>
      <c r="P66">
        <v>24.44</v>
      </c>
      <c r="Q66" s="12" t="s">
        <v>8315</v>
      </c>
      <c r="R66" t="s">
        <v>8316</v>
      </c>
      <c r="S66" s="16">
        <v>42213.505474537036</v>
      </c>
      <c r="T66" s="16">
        <v>42238.505474537036</v>
      </c>
      <c r="U66">
        <f t="shared" si="1"/>
        <v>24.44</v>
      </c>
    </row>
    <row r="67" spans="1:21" ht="48" x14ac:dyDescent="0.2">
      <c r="A67" s="10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>
        <v>112</v>
      </c>
      <c r="P67">
        <v>44.25</v>
      </c>
      <c r="Q67" s="12" t="s">
        <v>8315</v>
      </c>
      <c r="R67" t="s">
        <v>8316</v>
      </c>
      <c r="S67" s="16">
        <v>42185.267245370371</v>
      </c>
      <c r="T67" s="16">
        <v>42221.458333333328</v>
      </c>
      <c r="U67">
        <f t="shared" si="1"/>
        <v>44.25</v>
      </c>
    </row>
    <row r="68" spans="1:21" ht="16" x14ac:dyDescent="0.2">
      <c r="A68" s="10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>
        <v>126</v>
      </c>
      <c r="P68">
        <v>67.739999999999995</v>
      </c>
      <c r="Q68" s="12" t="s">
        <v>8315</v>
      </c>
      <c r="R68" t="s">
        <v>8316</v>
      </c>
      <c r="S68" s="16">
        <v>42154.873124999998</v>
      </c>
      <c r="T68" s="16">
        <v>42184.873124999998</v>
      </c>
      <c r="U68">
        <f t="shared" ref="U68:U79" si="2">IFERROR(ROUND(E68/L68,2),0)</f>
        <v>67.739999999999995</v>
      </c>
    </row>
    <row r="69" spans="1:21" ht="48" x14ac:dyDescent="0.2">
      <c r="A69" s="10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>
        <v>100</v>
      </c>
      <c r="P69">
        <v>65.38</v>
      </c>
      <c r="Q69" s="12" t="s">
        <v>8315</v>
      </c>
      <c r="R69" t="s">
        <v>8316</v>
      </c>
      <c r="S69" s="16">
        <v>42208.84646990741</v>
      </c>
      <c r="T69" s="16">
        <v>42238.84646990741</v>
      </c>
      <c r="U69">
        <f t="shared" si="2"/>
        <v>65.38</v>
      </c>
    </row>
    <row r="70" spans="1:21" ht="48" x14ac:dyDescent="0.2">
      <c r="A70" s="1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>
        <v>102</v>
      </c>
      <c r="P70">
        <v>121.9</v>
      </c>
      <c r="Q70" s="12" t="s">
        <v>8315</v>
      </c>
      <c r="R70" t="s">
        <v>8316</v>
      </c>
      <c r="S70" s="16">
        <v>42451.496817129635</v>
      </c>
      <c r="T70" s="16">
        <v>42459.610416666663</v>
      </c>
      <c r="U70">
        <f t="shared" si="2"/>
        <v>121.9</v>
      </c>
    </row>
    <row r="71" spans="1:21" ht="48" x14ac:dyDescent="0.2">
      <c r="A71" s="10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>
        <v>108</v>
      </c>
      <c r="P71">
        <v>47.46</v>
      </c>
      <c r="Q71" s="12" t="s">
        <v>8315</v>
      </c>
      <c r="R71" t="s">
        <v>8316</v>
      </c>
      <c r="S71" s="16">
        <v>41759.13962962963</v>
      </c>
      <c r="T71" s="16">
        <v>41791.165972222225</v>
      </c>
      <c r="U71">
        <f t="shared" si="2"/>
        <v>47.46</v>
      </c>
    </row>
    <row r="72" spans="1:21" ht="32" x14ac:dyDescent="0.2">
      <c r="A72" s="10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>
        <v>100</v>
      </c>
      <c r="P72">
        <v>92.84</v>
      </c>
      <c r="Q72" s="12" t="s">
        <v>8315</v>
      </c>
      <c r="R72" t="s">
        <v>8316</v>
      </c>
      <c r="S72" s="16">
        <v>42028.496562500004</v>
      </c>
      <c r="T72" s="16">
        <v>42058.496562500004</v>
      </c>
      <c r="U72">
        <f t="shared" si="2"/>
        <v>92.84</v>
      </c>
    </row>
    <row r="73" spans="1:21" ht="32" x14ac:dyDescent="0.2">
      <c r="A73" s="10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>
        <v>113</v>
      </c>
      <c r="P73">
        <v>68.25</v>
      </c>
      <c r="Q73" s="12" t="s">
        <v>8315</v>
      </c>
      <c r="R73" t="s">
        <v>8316</v>
      </c>
      <c r="S73" s="16">
        <v>42054.74418981481</v>
      </c>
      <c r="T73" s="16">
        <v>42100.166666666672</v>
      </c>
      <c r="U73">
        <f t="shared" si="2"/>
        <v>68.25</v>
      </c>
    </row>
    <row r="74" spans="1:21" ht="48" x14ac:dyDescent="0.2">
      <c r="A74" s="10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>
        <v>128</v>
      </c>
      <c r="P74">
        <v>37.21</v>
      </c>
      <c r="Q74" s="12" t="s">
        <v>8315</v>
      </c>
      <c r="R74" t="s">
        <v>8316</v>
      </c>
      <c r="S74" s="16">
        <v>42693.742604166662</v>
      </c>
      <c r="T74" s="16">
        <v>42718.742604166662</v>
      </c>
      <c r="U74">
        <f t="shared" si="2"/>
        <v>37.21</v>
      </c>
    </row>
    <row r="75" spans="1:21" ht="48" x14ac:dyDescent="0.2">
      <c r="A75" s="10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>
        <v>108</v>
      </c>
      <c r="P75">
        <v>25.25</v>
      </c>
      <c r="Q75" s="12" t="s">
        <v>8315</v>
      </c>
      <c r="R75" t="s">
        <v>8316</v>
      </c>
      <c r="S75" s="16">
        <v>42103.399479166663</v>
      </c>
      <c r="T75" s="16">
        <v>42133.399479166663</v>
      </c>
      <c r="U75">
        <f t="shared" si="2"/>
        <v>25.25</v>
      </c>
    </row>
    <row r="76" spans="1:21" ht="32" x14ac:dyDescent="0.2">
      <c r="A76" s="10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v>242</v>
      </c>
      <c r="P76">
        <v>43.21</v>
      </c>
      <c r="Q76" s="12" t="s">
        <v>8315</v>
      </c>
      <c r="R76" t="s">
        <v>8316</v>
      </c>
      <c r="S76" s="16">
        <v>42559.776724537034</v>
      </c>
      <c r="T76" s="16">
        <v>42589.776724537034</v>
      </c>
      <c r="U76">
        <f t="shared" si="2"/>
        <v>43.21</v>
      </c>
    </row>
    <row r="77" spans="1:21" ht="48" x14ac:dyDescent="0.2">
      <c r="A77" s="10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>
        <v>142</v>
      </c>
      <c r="P77">
        <v>25.13</v>
      </c>
      <c r="Q77" s="12" t="s">
        <v>8315</v>
      </c>
      <c r="R77" t="s">
        <v>8316</v>
      </c>
      <c r="S77" s="16">
        <v>42188.467499999999</v>
      </c>
      <c r="T77" s="16">
        <v>42218.666666666672</v>
      </c>
      <c r="U77">
        <f t="shared" si="2"/>
        <v>25.13</v>
      </c>
    </row>
    <row r="78" spans="1:21" ht="48" x14ac:dyDescent="0.2">
      <c r="A78" s="10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>
        <v>130</v>
      </c>
      <c r="P78">
        <v>23.64</v>
      </c>
      <c r="Q78" s="12" t="s">
        <v>8315</v>
      </c>
      <c r="R78" t="s">
        <v>8316</v>
      </c>
      <c r="S78" s="16">
        <v>42023.634976851856</v>
      </c>
      <c r="T78" s="16">
        <v>42063.634976851856</v>
      </c>
      <c r="U78">
        <f t="shared" si="2"/>
        <v>23.64</v>
      </c>
    </row>
    <row r="79" spans="1:21" ht="48" x14ac:dyDescent="0.2">
      <c r="A79" s="10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>
        <v>106</v>
      </c>
      <c r="P79">
        <v>103.95</v>
      </c>
      <c r="Q79" s="12" t="s">
        <v>8315</v>
      </c>
      <c r="R79" t="s">
        <v>8316</v>
      </c>
      <c r="S79" s="16">
        <v>42250.598217592589</v>
      </c>
      <c r="T79" s="16">
        <v>42270.598217592589</v>
      </c>
      <c r="U79">
        <f t="shared" si="2"/>
        <v>103.95</v>
      </c>
    </row>
    <row r="80" spans="1:21" ht="48" x14ac:dyDescent="0.2">
      <c r="A80" s="1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>
        <v>105</v>
      </c>
      <c r="P80">
        <v>50.38</v>
      </c>
      <c r="Q80" s="12" t="s">
        <v>8315</v>
      </c>
      <c r="R80" t="s">
        <v>8316</v>
      </c>
      <c r="S80" s="16">
        <v>42139.525567129633</v>
      </c>
      <c r="T80" s="16">
        <v>42169.525567129633</v>
      </c>
      <c r="U80">
        <f t="shared" ref="U80:U84" si="3">IFERROR(ROUND(E80/L80,2),0)</f>
        <v>50.38</v>
      </c>
    </row>
    <row r="81" spans="1:21" ht="48" x14ac:dyDescent="0.2">
      <c r="A81" s="10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>
        <v>136</v>
      </c>
      <c r="P81">
        <v>13.6</v>
      </c>
      <c r="Q81" s="12" t="s">
        <v>8315</v>
      </c>
      <c r="R81" t="s">
        <v>8316</v>
      </c>
      <c r="S81" s="16">
        <v>42401.610983796301</v>
      </c>
      <c r="T81" s="16">
        <v>42426</v>
      </c>
      <c r="U81">
        <f t="shared" si="3"/>
        <v>13.6</v>
      </c>
    </row>
    <row r="82" spans="1:21" ht="48" x14ac:dyDescent="0.2">
      <c r="A82" s="10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>
        <v>100</v>
      </c>
      <c r="P82">
        <v>28.57</v>
      </c>
      <c r="Q82" s="12" t="s">
        <v>8315</v>
      </c>
      <c r="R82" t="s">
        <v>8316</v>
      </c>
      <c r="S82" s="16">
        <v>41875.922858796301</v>
      </c>
      <c r="T82" s="16">
        <v>41905.922858796301</v>
      </c>
      <c r="U82">
        <f t="shared" si="3"/>
        <v>28.57</v>
      </c>
    </row>
    <row r="83" spans="1:21" ht="48" x14ac:dyDescent="0.2">
      <c r="A83" s="10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>
        <v>100</v>
      </c>
      <c r="P83">
        <v>63.83</v>
      </c>
      <c r="Q83" s="12" t="s">
        <v>8315</v>
      </c>
      <c r="R83" t="s">
        <v>8316</v>
      </c>
      <c r="S83" s="16">
        <v>42060.683935185181</v>
      </c>
      <c r="T83" s="16">
        <v>42090.642268518524</v>
      </c>
      <c r="U83">
        <f t="shared" si="3"/>
        <v>63.83</v>
      </c>
    </row>
    <row r="84" spans="1:21" ht="48" x14ac:dyDescent="0.2">
      <c r="A84" s="10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>
        <v>124</v>
      </c>
      <c r="P84">
        <v>8.86</v>
      </c>
      <c r="Q84" s="12" t="s">
        <v>8315</v>
      </c>
      <c r="R84" t="s">
        <v>8316</v>
      </c>
      <c r="S84" s="16">
        <v>42067.011643518519</v>
      </c>
      <c r="T84" s="16">
        <v>42094.957638888889</v>
      </c>
      <c r="U84">
        <f t="shared" si="3"/>
        <v>8.86</v>
      </c>
    </row>
    <row r="85" spans="1:21" ht="32" x14ac:dyDescent="0.2">
      <c r="A85" s="10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>
        <v>117</v>
      </c>
      <c r="P85">
        <v>50.67</v>
      </c>
      <c r="Q85" s="12" t="s">
        <v>8315</v>
      </c>
      <c r="R85" t="s">
        <v>8316</v>
      </c>
      <c r="S85" s="16">
        <v>42136.270787037036</v>
      </c>
      <c r="T85" s="16">
        <v>42168.071527777778</v>
      </c>
      <c r="U85">
        <f t="shared" ref="U85:U87" si="4">IFERROR(ROUND(E85/L85,2),0)</f>
        <v>50.67</v>
      </c>
    </row>
    <row r="86" spans="1:21" ht="48" x14ac:dyDescent="0.2">
      <c r="A86" s="10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>
        <v>103</v>
      </c>
      <c r="P86">
        <v>60.78</v>
      </c>
      <c r="Q86" s="12" t="s">
        <v>8315</v>
      </c>
      <c r="R86" t="s">
        <v>8316</v>
      </c>
      <c r="S86" s="16">
        <v>42312.792662037042</v>
      </c>
      <c r="T86" s="16">
        <v>42342.792662037042</v>
      </c>
      <c r="U86">
        <f t="shared" si="4"/>
        <v>60.78</v>
      </c>
    </row>
    <row r="87" spans="1:21" ht="48" x14ac:dyDescent="0.2">
      <c r="A87" s="10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>
        <v>108</v>
      </c>
      <c r="P87">
        <v>113.42</v>
      </c>
      <c r="Q87" s="12" t="s">
        <v>8315</v>
      </c>
      <c r="R87" t="s">
        <v>8316</v>
      </c>
      <c r="S87" s="16">
        <v>42171.034861111111</v>
      </c>
      <c r="T87" s="16">
        <v>42195.291666666672</v>
      </c>
      <c r="U87">
        <f t="shared" si="4"/>
        <v>113.42</v>
      </c>
    </row>
    <row r="88" spans="1:21" ht="48" x14ac:dyDescent="0.2">
      <c r="A88" s="10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>
        <v>120</v>
      </c>
      <c r="P88">
        <v>104.57</v>
      </c>
      <c r="Q88" s="12" t="s">
        <v>8315</v>
      </c>
      <c r="R88" t="s">
        <v>8316</v>
      </c>
      <c r="S88" s="16">
        <v>42494.683634259258</v>
      </c>
      <c r="T88" s="16">
        <v>42524.6875</v>
      </c>
      <c r="U88">
        <f t="shared" ref="U88:U89" si="5">IFERROR(ROUND(E88/L88,2),0)</f>
        <v>104.57</v>
      </c>
    </row>
    <row r="89" spans="1:21" ht="48" x14ac:dyDescent="0.2">
      <c r="A89" s="10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>
        <v>100</v>
      </c>
      <c r="P89">
        <v>98.31</v>
      </c>
      <c r="Q89" s="12" t="s">
        <v>8315</v>
      </c>
      <c r="R89" t="s">
        <v>8316</v>
      </c>
      <c r="S89" s="16">
        <v>42254.264687499999</v>
      </c>
      <c r="T89" s="16">
        <v>42279.958333333328</v>
      </c>
      <c r="U89">
        <f t="shared" si="5"/>
        <v>98.31</v>
      </c>
    </row>
    <row r="90" spans="1:21" ht="48" x14ac:dyDescent="0.2">
      <c r="A90" s="1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>
        <v>107</v>
      </c>
      <c r="P90">
        <v>35.04</v>
      </c>
      <c r="Q90" s="12" t="s">
        <v>8315</v>
      </c>
      <c r="R90" t="s">
        <v>8316</v>
      </c>
      <c r="S90" s="16">
        <v>42495.434236111112</v>
      </c>
      <c r="T90" s="16">
        <v>42523.434236111112</v>
      </c>
      <c r="U90">
        <f t="shared" ref="U90:U137" si="6">IFERROR(ROUND(E90/L90,2),0)</f>
        <v>35.04</v>
      </c>
    </row>
    <row r="91" spans="1:21" ht="32" x14ac:dyDescent="0.2">
      <c r="A91" s="10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>
        <v>100</v>
      </c>
      <c r="P91">
        <v>272.73</v>
      </c>
      <c r="Q91" s="12" t="s">
        <v>8315</v>
      </c>
      <c r="R91" t="s">
        <v>8316</v>
      </c>
      <c r="S91" s="16">
        <v>41758.839675925927</v>
      </c>
      <c r="T91" s="16">
        <v>41771.165972222225</v>
      </c>
      <c r="U91">
        <f t="shared" si="6"/>
        <v>272.73</v>
      </c>
    </row>
    <row r="92" spans="1:21" ht="32" x14ac:dyDescent="0.2">
      <c r="A92" s="10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>
        <v>111</v>
      </c>
      <c r="P92">
        <v>63.85</v>
      </c>
      <c r="Q92" s="12" t="s">
        <v>8315</v>
      </c>
      <c r="R92" t="s">
        <v>8316</v>
      </c>
      <c r="S92" s="16">
        <v>42171.824884259258</v>
      </c>
      <c r="T92" s="16">
        <v>42201.824884259258</v>
      </c>
      <c r="U92">
        <f t="shared" si="6"/>
        <v>63.85</v>
      </c>
    </row>
    <row r="93" spans="1:21" ht="48" x14ac:dyDescent="0.2">
      <c r="A93" s="10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>
        <v>115</v>
      </c>
      <c r="P93">
        <v>30.19</v>
      </c>
      <c r="Q93" s="12" t="s">
        <v>8315</v>
      </c>
      <c r="R93" t="s">
        <v>8316</v>
      </c>
      <c r="S93" s="16">
        <v>41938.709421296298</v>
      </c>
      <c r="T93" s="16">
        <v>41966.916666666672</v>
      </c>
      <c r="U93">
        <f t="shared" si="6"/>
        <v>30.19</v>
      </c>
    </row>
    <row r="94" spans="1:21" ht="16" x14ac:dyDescent="0.2">
      <c r="A94" s="10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>
        <v>108</v>
      </c>
      <c r="P94">
        <v>83.51</v>
      </c>
      <c r="Q94" s="12" t="s">
        <v>8315</v>
      </c>
      <c r="R94" t="s">
        <v>8316</v>
      </c>
      <c r="S94" s="16">
        <v>42268.127696759257</v>
      </c>
      <c r="T94" s="16">
        <v>42288.083333333328</v>
      </c>
      <c r="U94">
        <f t="shared" si="6"/>
        <v>83.51</v>
      </c>
    </row>
    <row r="95" spans="1:21" ht="48" x14ac:dyDescent="0.2">
      <c r="A95" s="10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>
        <v>170</v>
      </c>
      <c r="P95">
        <v>64.760000000000005</v>
      </c>
      <c r="Q95" s="12" t="s">
        <v>8315</v>
      </c>
      <c r="R95" t="s">
        <v>8316</v>
      </c>
      <c r="S95" s="16">
        <v>42019.959837962961</v>
      </c>
      <c r="T95" s="16">
        <v>42034.959837962961</v>
      </c>
      <c r="U95">
        <f t="shared" si="6"/>
        <v>64.760000000000005</v>
      </c>
    </row>
    <row r="96" spans="1:21" ht="48" x14ac:dyDescent="0.2">
      <c r="A96" s="10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>
        <v>187</v>
      </c>
      <c r="P96">
        <v>20.12</v>
      </c>
      <c r="Q96" s="12" t="s">
        <v>8315</v>
      </c>
      <c r="R96" t="s">
        <v>8316</v>
      </c>
      <c r="S96" s="16">
        <v>42313.703900462962</v>
      </c>
      <c r="T96" s="16">
        <v>42343</v>
      </c>
      <c r="U96">
        <f t="shared" si="6"/>
        <v>20.12</v>
      </c>
    </row>
    <row r="97" spans="1:21" ht="48" x14ac:dyDescent="0.2">
      <c r="A97" s="10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>
        <v>108</v>
      </c>
      <c r="P97">
        <v>44.09</v>
      </c>
      <c r="Q97" s="12" t="s">
        <v>8315</v>
      </c>
      <c r="R97" t="s">
        <v>8316</v>
      </c>
      <c r="S97" s="16">
        <v>42746.261782407411</v>
      </c>
      <c r="T97" s="16">
        <v>42784.207638888889</v>
      </c>
      <c r="U97">
        <f t="shared" si="6"/>
        <v>44.09</v>
      </c>
    </row>
    <row r="98" spans="1:21" ht="48" x14ac:dyDescent="0.2">
      <c r="A98" s="10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>
        <v>100</v>
      </c>
      <c r="P98">
        <v>40.479999999999997</v>
      </c>
      <c r="Q98" s="12" t="s">
        <v>8315</v>
      </c>
      <c r="R98" t="s">
        <v>8316</v>
      </c>
      <c r="S98" s="16">
        <v>42307.908379629633</v>
      </c>
      <c r="T98" s="16">
        <v>42347.950046296297</v>
      </c>
      <c r="U98">
        <f t="shared" si="6"/>
        <v>40.479999999999997</v>
      </c>
    </row>
    <row r="99" spans="1:21" ht="48" x14ac:dyDescent="0.2">
      <c r="A99" s="10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>
        <v>120</v>
      </c>
      <c r="P99">
        <v>44.54</v>
      </c>
      <c r="Q99" s="12" t="s">
        <v>8315</v>
      </c>
      <c r="R99" t="s">
        <v>8316</v>
      </c>
      <c r="S99" s="16">
        <v>41842.607592592591</v>
      </c>
      <c r="T99" s="16">
        <v>41864.916666666664</v>
      </c>
      <c r="U99">
        <f t="shared" si="6"/>
        <v>44.54</v>
      </c>
    </row>
    <row r="100" spans="1:21" ht="48" x14ac:dyDescent="0.2">
      <c r="A100" s="1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>
        <v>111</v>
      </c>
      <c r="P100">
        <v>125.81</v>
      </c>
      <c r="Q100" s="12" t="s">
        <v>8315</v>
      </c>
      <c r="R100" t="s">
        <v>8316</v>
      </c>
      <c r="S100" s="16">
        <v>41853.240208333329</v>
      </c>
      <c r="T100" s="16">
        <v>41876.207638888889</v>
      </c>
      <c r="U100">
        <f t="shared" si="6"/>
        <v>125.81</v>
      </c>
    </row>
    <row r="101" spans="1:21" ht="48" x14ac:dyDescent="0.2">
      <c r="A101" s="10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>
        <v>104</v>
      </c>
      <c r="P101">
        <v>19.7</v>
      </c>
      <c r="Q101" s="12" t="s">
        <v>8315</v>
      </c>
      <c r="R101" t="s">
        <v>8316</v>
      </c>
      <c r="S101" s="16">
        <v>42060.035636574074</v>
      </c>
      <c r="T101" s="16">
        <v>42081.708333333328</v>
      </c>
      <c r="U101">
        <f t="shared" si="6"/>
        <v>19.7</v>
      </c>
    </row>
    <row r="102" spans="1:21" ht="48" x14ac:dyDescent="0.2">
      <c r="A102" s="10">
        <v>2961</v>
      </c>
      <c r="B102" s="3" t="s">
        <v>2961</v>
      </c>
      <c r="C102" s="3" t="s">
        <v>7071</v>
      </c>
      <c r="D102" s="6">
        <v>5000</v>
      </c>
      <c r="E102" s="8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v>110</v>
      </c>
      <c r="P102">
        <v>50.75</v>
      </c>
      <c r="Q102" s="12" t="s">
        <v>8315</v>
      </c>
      <c r="R102" t="s">
        <v>8316</v>
      </c>
      <c r="S102" s="16">
        <v>42061.212488425925</v>
      </c>
      <c r="T102" s="16">
        <v>42089.166666666672</v>
      </c>
      <c r="U102">
        <f t="shared" si="6"/>
        <v>50.75</v>
      </c>
    </row>
    <row r="103" spans="1:21" ht="48" x14ac:dyDescent="0.2">
      <c r="A103" s="10">
        <v>2962</v>
      </c>
      <c r="B103" s="3" t="s">
        <v>2962</v>
      </c>
      <c r="C103" s="3" t="s">
        <v>7072</v>
      </c>
      <c r="D103" s="6">
        <v>1000</v>
      </c>
      <c r="E103" s="8">
        <v>1218</v>
      </c>
      <c r="F103" t="s">
        <v>8218</v>
      </c>
      <c r="G103" t="s">
        <v>8223</v>
      </c>
      <c r="H103" t="s">
        <v>8245</v>
      </c>
      <c r="I103">
        <v>1425193140</v>
      </c>
      <c r="J103">
        <v>1422769906</v>
      </c>
      <c r="K103" t="b">
        <v>0</v>
      </c>
      <c r="L103">
        <v>20</v>
      </c>
      <c r="M103" t="b">
        <v>1</v>
      </c>
      <c r="N103" t="s">
        <v>8269</v>
      </c>
      <c r="O103">
        <v>122</v>
      </c>
      <c r="P103">
        <v>60.9</v>
      </c>
      <c r="Q103" s="12" t="s">
        <v>8315</v>
      </c>
      <c r="R103" t="s">
        <v>8316</v>
      </c>
      <c r="S103" s="16">
        <v>42036.24428240741</v>
      </c>
      <c r="T103" s="16">
        <v>42064.290972222225</v>
      </c>
      <c r="U103">
        <f t="shared" si="6"/>
        <v>60.9</v>
      </c>
    </row>
    <row r="104" spans="1:21" ht="48" x14ac:dyDescent="0.2">
      <c r="A104" s="10">
        <v>2963</v>
      </c>
      <c r="B104" s="3" t="s">
        <v>2963</v>
      </c>
      <c r="C104" s="3" t="s">
        <v>7073</v>
      </c>
      <c r="D104" s="6">
        <v>10000</v>
      </c>
      <c r="E104" s="8">
        <v>10685</v>
      </c>
      <c r="F104" t="s">
        <v>8218</v>
      </c>
      <c r="G104" t="s">
        <v>8223</v>
      </c>
      <c r="H104" t="s">
        <v>8245</v>
      </c>
      <c r="I104">
        <v>1435835824</v>
      </c>
      <c r="J104">
        <v>1433243824</v>
      </c>
      <c r="K104" t="b">
        <v>0</v>
      </c>
      <c r="L104">
        <v>98</v>
      </c>
      <c r="M104" t="b">
        <v>1</v>
      </c>
      <c r="N104" t="s">
        <v>8269</v>
      </c>
      <c r="O104">
        <v>107</v>
      </c>
      <c r="P104">
        <v>109.03</v>
      </c>
      <c r="Q104" s="12" t="s">
        <v>8315</v>
      </c>
      <c r="R104" t="s">
        <v>8316</v>
      </c>
      <c r="S104" s="16">
        <v>42157.470185185186</v>
      </c>
      <c r="T104" s="16">
        <v>42187.470185185186</v>
      </c>
      <c r="U104">
        <f t="shared" si="6"/>
        <v>109.03</v>
      </c>
    </row>
    <row r="105" spans="1:21" ht="48" x14ac:dyDescent="0.2">
      <c r="A105" s="10">
        <v>2964</v>
      </c>
      <c r="B105" s="3" t="s">
        <v>2964</v>
      </c>
      <c r="C105" s="3" t="s">
        <v>7074</v>
      </c>
      <c r="D105" s="6">
        <v>5000</v>
      </c>
      <c r="E105" s="8">
        <v>5035.6899999999996</v>
      </c>
      <c r="F105" t="s">
        <v>8218</v>
      </c>
      <c r="G105" t="s">
        <v>8223</v>
      </c>
      <c r="H105" t="s">
        <v>8245</v>
      </c>
      <c r="I105">
        <v>1407360720</v>
      </c>
      <c r="J105">
        <v>1404769819</v>
      </c>
      <c r="K105" t="b">
        <v>0</v>
      </c>
      <c r="L105">
        <v>196</v>
      </c>
      <c r="M105" t="b">
        <v>1</v>
      </c>
      <c r="N105" t="s">
        <v>8269</v>
      </c>
      <c r="O105">
        <v>101</v>
      </c>
      <c r="P105">
        <v>25.69</v>
      </c>
      <c r="Q105" s="12" t="s">
        <v>8315</v>
      </c>
      <c r="R105" t="s">
        <v>8316</v>
      </c>
      <c r="S105" s="16">
        <v>41827.909942129627</v>
      </c>
      <c r="T105" s="16">
        <v>41857.897222222222</v>
      </c>
      <c r="U105">
        <f t="shared" si="6"/>
        <v>25.69</v>
      </c>
    </row>
    <row r="106" spans="1:21" ht="48" x14ac:dyDescent="0.2">
      <c r="A106" s="10">
        <v>2965</v>
      </c>
      <c r="B106" s="3" t="s">
        <v>2965</v>
      </c>
      <c r="C106" s="3" t="s">
        <v>7075</v>
      </c>
      <c r="D106" s="6">
        <v>1500</v>
      </c>
      <c r="E106" s="8">
        <v>1635</v>
      </c>
      <c r="F106" t="s">
        <v>8218</v>
      </c>
      <c r="G106" t="s">
        <v>8223</v>
      </c>
      <c r="H106" t="s">
        <v>8245</v>
      </c>
      <c r="I106">
        <v>1436290233</v>
      </c>
      <c r="J106">
        <v>1433698233</v>
      </c>
      <c r="K106" t="b">
        <v>0</v>
      </c>
      <c r="L106">
        <v>39</v>
      </c>
      <c r="M106" t="b">
        <v>1</v>
      </c>
      <c r="N106" t="s">
        <v>8269</v>
      </c>
      <c r="O106">
        <v>109</v>
      </c>
      <c r="P106">
        <v>41.92</v>
      </c>
      <c r="Q106" s="12" t="s">
        <v>8315</v>
      </c>
      <c r="R106" t="s">
        <v>8316</v>
      </c>
      <c r="S106" s="16">
        <v>42162.729548611111</v>
      </c>
      <c r="T106" s="16">
        <v>42192.729548611111</v>
      </c>
      <c r="U106">
        <f t="shared" si="6"/>
        <v>41.92</v>
      </c>
    </row>
    <row r="107" spans="1:21" ht="48" x14ac:dyDescent="0.2">
      <c r="A107" s="10">
        <v>2966</v>
      </c>
      <c r="B107" s="3" t="s">
        <v>2966</v>
      </c>
      <c r="C107" s="3" t="s">
        <v>7076</v>
      </c>
      <c r="D107" s="6">
        <v>10000</v>
      </c>
      <c r="E107" s="8">
        <v>11363</v>
      </c>
      <c r="F107" t="s">
        <v>8218</v>
      </c>
      <c r="G107" t="s">
        <v>8223</v>
      </c>
      <c r="H107" t="s">
        <v>8245</v>
      </c>
      <c r="I107">
        <v>1442425412</v>
      </c>
      <c r="J107">
        <v>1439833412</v>
      </c>
      <c r="K107" t="b">
        <v>0</v>
      </c>
      <c r="L107">
        <v>128</v>
      </c>
      <c r="M107" t="b">
        <v>1</v>
      </c>
      <c r="N107" t="s">
        <v>8269</v>
      </c>
      <c r="O107">
        <v>114</v>
      </c>
      <c r="P107">
        <v>88.77</v>
      </c>
      <c r="Q107" s="12" t="s">
        <v>8315</v>
      </c>
      <c r="R107" t="s">
        <v>8316</v>
      </c>
      <c r="S107" s="16">
        <v>42233.738564814819</v>
      </c>
      <c r="T107" s="16">
        <v>42263.738564814819</v>
      </c>
      <c r="U107">
        <f t="shared" si="6"/>
        <v>88.77</v>
      </c>
    </row>
    <row r="108" spans="1:21" ht="32" x14ac:dyDescent="0.2">
      <c r="A108" s="10">
        <v>2967</v>
      </c>
      <c r="B108" s="3" t="s">
        <v>2967</v>
      </c>
      <c r="C108" s="3" t="s">
        <v>7077</v>
      </c>
      <c r="D108" s="6">
        <v>5000</v>
      </c>
      <c r="E108" s="8">
        <v>5696</v>
      </c>
      <c r="F108" t="s">
        <v>8218</v>
      </c>
      <c r="G108" t="s">
        <v>8223</v>
      </c>
      <c r="H108" t="s">
        <v>8245</v>
      </c>
      <c r="I108">
        <v>1425872692</v>
      </c>
      <c r="J108">
        <v>1423284292</v>
      </c>
      <c r="K108" t="b">
        <v>0</v>
      </c>
      <c r="L108">
        <v>71</v>
      </c>
      <c r="M108" t="b">
        <v>1</v>
      </c>
      <c r="N108" t="s">
        <v>8269</v>
      </c>
      <c r="O108">
        <v>114</v>
      </c>
      <c r="P108">
        <v>80.23</v>
      </c>
      <c r="Q108" s="12" t="s">
        <v>8315</v>
      </c>
      <c r="R108" t="s">
        <v>8316</v>
      </c>
      <c r="S108" s="16">
        <v>42042.197824074072</v>
      </c>
      <c r="T108" s="16">
        <v>42072.156157407408</v>
      </c>
      <c r="U108">
        <f t="shared" si="6"/>
        <v>80.23</v>
      </c>
    </row>
    <row r="109" spans="1:21" ht="32" x14ac:dyDescent="0.2">
      <c r="A109" s="10">
        <v>2968</v>
      </c>
      <c r="B109" s="3" t="s">
        <v>2968</v>
      </c>
      <c r="C109" s="3" t="s">
        <v>7078</v>
      </c>
      <c r="D109" s="6">
        <v>3500</v>
      </c>
      <c r="E109" s="8">
        <v>3710</v>
      </c>
      <c r="F109" t="s">
        <v>8218</v>
      </c>
      <c r="G109" t="s">
        <v>8223</v>
      </c>
      <c r="H109" t="s">
        <v>8245</v>
      </c>
      <c r="I109">
        <v>1471406340</v>
      </c>
      <c r="J109">
        <v>1470227660</v>
      </c>
      <c r="K109" t="b">
        <v>0</v>
      </c>
      <c r="L109">
        <v>47</v>
      </c>
      <c r="M109" t="b">
        <v>1</v>
      </c>
      <c r="N109" t="s">
        <v>8269</v>
      </c>
      <c r="O109">
        <v>106</v>
      </c>
      <c r="P109">
        <v>78.94</v>
      </c>
      <c r="Q109" s="12" t="s">
        <v>8315</v>
      </c>
      <c r="R109" t="s">
        <v>8316</v>
      </c>
      <c r="S109" s="16">
        <v>42585.523842592593</v>
      </c>
      <c r="T109" s="16">
        <v>42599.165972222225</v>
      </c>
      <c r="U109">
        <f t="shared" si="6"/>
        <v>78.94</v>
      </c>
    </row>
    <row r="110" spans="1:21" ht="48" x14ac:dyDescent="0.2">
      <c r="A110" s="10">
        <v>2969</v>
      </c>
      <c r="B110" s="3" t="s">
        <v>2969</v>
      </c>
      <c r="C110" s="3" t="s">
        <v>7079</v>
      </c>
      <c r="D110" s="6">
        <v>1000</v>
      </c>
      <c r="E110" s="8">
        <v>1625</v>
      </c>
      <c r="F110" t="s">
        <v>8218</v>
      </c>
      <c r="G110" t="s">
        <v>8228</v>
      </c>
      <c r="H110" t="s">
        <v>8250</v>
      </c>
      <c r="I110">
        <v>1430693460</v>
      </c>
      <c r="J110">
        <v>1428087153</v>
      </c>
      <c r="K110" t="b">
        <v>0</v>
      </c>
      <c r="L110">
        <v>17</v>
      </c>
      <c r="M110" t="b">
        <v>1</v>
      </c>
      <c r="N110" t="s">
        <v>8269</v>
      </c>
      <c r="O110">
        <v>163</v>
      </c>
      <c r="P110">
        <v>95.59</v>
      </c>
      <c r="Q110" s="12" t="s">
        <v>8315</v>
      </c>
      <c r="R110" t="s">
        <v>8316</v>
      </c>
      <c r="S110" s="16">
        <v>42097.786493055552</v>
      </c>
      <c r="T110" s="16">
        <v>42127.952083333337</v>
      </c>
      <c r="U110">
        <f t="shared" si="6"/>
        <v>95.59</v>
      </c>
    </row>
    <row r="111" spans="1:21" ht="48" x14ac:dyDescent="0.2">
      <c r="A111" s="10">
        <v>2970</v>
      </c>
      <c r="B111" s="3" t="s">
        <v>2970</v>
      </c>
      <c r="C111" s="3" t="s">
        <v>7080</v>
      </c>
      <c r="D111" s="6">
        <v>6000</v>
      </c>
      <c r="E111" s="8">
        <v>6360</v>
      </c>
      <c r="F111" t="s">
        <v>8218</v>
      </c>
      <c r="G111" t="s">
        <v>8223</v>
      </c>
      <c r="H111" t="s">
        <v>8245</v>
      </c>
      <c r="I111">
        <v>1405699451</v>
      </c>
      <c r="J111">
        <v>1403107451</v>
      </c>
      <c r="K111" t="b">
        <v>0</v>
      </c>
      <c r="L111">
        <v>91</v>
      </c>
      <c r="M111" t="b">
        <v>1</v>
      </c>
      <c r="N111" t="s">
        <v>8269</v>
      </c>
      <c r="O111">
        <v>106</v>
      </c>
      <c r="P111">
        <v>69.89</v>
      </c>
      <c r="Q111" s="12" t="s">
        <v>8315</v>
      </c>
      <c r="R111" t="s">
        <v>8316</v>
      </c>
      <c r="S111" s="16">
        <v>41808.669571759259</v>
      </c>
      <c r="T111" s="16">
        <v>41838.669571759259</v>
      </c>
      <c r="U111">
        <f t="shared" si="6"/>
        <v>69.89</v>
      </c>
    </row>
    <row r="112" spans="1:21" ht="48" x14ac:dyDescent="0.2">
      <c r="A112" s="10">
        <v>2971</v>
      </c>
      <c r="B112" s="3" t="s">
        <v>2971</v>
      </c>
      <c r="C112" s="3" t="s">
        <v>7081</v>
      </c>
      <c r="D112" s="6">
        <v>3200</v>
      </c>
      <c r="E112" s="8">
        <v>3205</v>
      </c>
      <c r="F112" t="s">
        <v>8218</v>
      </c>
      <c r="G112" t="s">
        <v>8223</v>
      </c>
      <c r="H112" t="s">
        <v>8245</v>
      </c>
      <c r="I112">
        <v>1409500078</v>
      </c>
      <c r="J112">
        <v>1406908078</v>
      </c>
      <c r="K112" t="b">
        <v>0</v>
      </c>
      <c r="L112">
        <v>43</v>
      </c>
      <c r="M112" t="b">
        <v>1</v>
      </c>
      <c r="N112" t="s">
        <v>8269</v>
      </c>
      <c r="O112">
        <v>100</v>
      </c>
      <c r="P112">
        <v>74.53</v>
      </c>
      <c r="Q112" s="12" t="s">
        <v>8315</v>
      </c>
      <c r="R112" t="s">
        <v>8316</v>
      </c>
      <c r="S112" s="16">
        <v>41852.658310185187</v>
      </c>
      <c r="T112" s="16">
        <v>41882.658310185187</v>
      </c>
      <c r="U112">
        <f t="shared" si="6"/>
        <v>74.53</v>
      </c>
    </row>
    <row r="113" spans="1:21" ht="32" x14ac:dyDescent="0.2">
      <c r="A113" s="10">
        <v>2972</v>
      </c>
      <c r="B113" s="3" t="s">
        <v>2972</v>
      </c>
      <c r="C113" s="3" t="s">
        <v>7082</v>
      </c>
      <c r="D113" s="6">
        <v>2000</v>
      </c>
      <c r="E113" s="8">
        <v>2107</v>
      </c>
      <c r="F113" t="s">
        <v>8218</v>
      </c>
      <c r="G113" t="s">
        <v>8223</v>
      </c>
      <c r="H113" t="s">
        <v>8245</v>
      </c>
      <c r="I113">
        <v>1480899600</v>
      </c>
      <c r="J113">
        <v>1479609520</v>
      </c>
      <c r="K113" t="b">
        <v>0</v>
      </c>
      <c r="L113">
        <v>17</v>
      </c>
      <c r="M113" t="b">
        <v>1</v>
      </c>
      <c r="N113" t="s">
        <v>8269</v>
      </c>
      <c r="O113">
        <v>105</v>
      </c>
      <c r="P113">
        <v>123.94</v>
      </c>
      <c r="Q113" s="12" t="s">
        <v>8315</v>
      </c>
      <c r="R113" t="s">
        <v>8316</v>
      </c>
      <c r="S113" s="16">
        <v>42694.110185185185</v>
      </c>
      <c r="T113" s="16">
        <v>42709.041666666672</v>
      </c>
      <c r="U113">
        <f t="shared" si="6"/>
        <v>123.94</v>
      </c>
    </row>
    <row r="114" spans="1:21" ht="48" x14ac:dyDescent="0.2">
      <c r="A114" s="10">
        <v>2973</v>
      </c>
      <c r="B114" s="3" t="s">
        <v>2973</v>
      </c>
      <c r="C114" s="3" t="s">
        <v>7083</v>
      </c>
      <c r="D114" s="6">
        <v>5000</v>
      </c>
      <c r="E114" s="8">
        <v>8740</v>
      </c>
      <c r="F114" t="s">
        <v>8218</v>
      </c>
      <c r="G114" t="s">
        <v>8223</v>
      </c>
      <c r="H114" t="s">
        <v>8245</v>
      </c>
      <c r="I114">
        <v>1451620800</v>
      </c>
      <c r="J114">
        <v>1449171508</v>
      </c>
      <c r="K114" t="b">
        <v>0</v>
      </c>
      <c r="L114">
        <v>33</v>
      </c>
      <c r="M114" t="b">
        <v>1</v>
      </c>
      <c r="N114" t="s">
        <v>8269</v>
      </c>
      <c r="O114">
        <v>175</v>
      </c>
      <c r="P114">
        <v>264.85000000000002</v>
      </c>
      <c r="Q114" s="12" t="s">
        <v>8315</v>
      </c>
      <c r="R114" t="s">
        <v>8316</v>
      </c>
      <c r="S114" s="16">
        <v>42341.818379629629</v>
      </c>
      <c r="T114" s="16">
        <v>42370.166666666672</v>
      </c>
      <c r="U114">
        <f t="shared" si="6"/>
        <v>264.85000000000002</v>
      </c>
    </row>
    <row r="115" spans="1:21" ht="48" x14ac:dyDescent="0.2">
      <c r="A115" s="10">
        <v>2974</v>
      </c>
      <c r="B115" s="3" t="s">
        <v>2974</v>
      </c>
      <c r="C115" s="3" t="s">
        <v>7084</v>
      </c>
      <c r="D115" s="6">
        <v>5000</v>
      </c>
      <c r="E115" s="8">
        <v>5100</v>
      </c>
      <c r="F115" t="s">
        <v>8218</v>
      </c>
      <c r="G115" t="s">
        <v>8223</v>
      </c>
      <c r="H115" t="s">
        <v>8245</v>
      </c>
      <c r="I115">
        <v>1411695300</v>
      </c>
      <c r="J115">
        <v>1409275671</v>
      </c>
      <c r="K115" t="b">
        <v>0</v>
      </c>
      <c r="L115">
        <v>87</v>
      </c>
      <c r="M115" t="b">
        <v>1</v>
      </c>
      <c r="N115" t="s">
        <v>8269</v>
      </c>
      <c r="O115">
        <v>102</v>
      </c>
      <c r="P115">
        <v>58.62</v>
      </c>
      <c r="Q115" s="12" t="s">
        <v>8315</v>
      </c>
      <c r="R115" t="s">
        <v>8316</v>
      </c>
      <c r="S115" s="16">
        <v>41880.061006944445</v>
      </c>
      <c r="T115" s="16">
        <v>41908.065972222219</v>
      </c>
      <c r="U115">
        <f t="shared" si="6"/>
        <v>58.62</v>
      </c>
    </row>
    <row r="116" spans="1:21" ht="48" x14ac:dyDescent="0.2">
      <c r="A116" s="10">
        <v>2975</v>
      </c>
      <c r="B116" s="3" t="s">
        <v>2975</v>
      </c>
      <c r="C116" s="3" t="s">
        <v>7085</v>
      </c>
      <c r="D116" s="6">
        <v>8000</v>
      </c>
      <c r="E116" s="8">
        <v>8010</v>
      </c>
      <c r="F116" t="s">
        <v>8218</v>
      </c>
      <c r="G116" t="s">
        <v>8223</v>
      </c>
      <c r="H116" t="s">
        <v>8245</v>
      </c>
      <c r="I116">
        <v>1417057200</v>
      </c>
      <c r="J116">
        <v>1414599886</v>
      </c>
      <c r="K116" t="b">
        <v>0</v>
      </c>
      <c r="L116">
        <v>113</v>
      </c>
      <c r="M116" t="b">
        <v>1</v>
      </c>
      <c r="N116" t="s">
        <v>8269</v>
      </c>
      <c r="O116">
        <v>100</v>
      </c>
      <c r="P116">
        <v>70.88</v>
      </c>
      <c r="Q116" s="12" t="s">
        <v>8315</v>
      </c>
      <c r="R116" t="s">
        <v>8316</v>
      </c>
      <c r="S116" s="16">
        <v>41941.683865740742</v>
      </c>
      <c r="T116" s="16">
        <v>41970.125</v>
      </c>
      <c r="U116">
        <f t="shared" si="6"/>
        <v>70.88</v>
      </c>
    </row>
    <row r="117" spans="1:21" ht="32" x14ac:dyDescent="0.2">
      <c r="A117" s="10">
        <v>2976</v>
      </c>
      <c r="B117" s="3" t="s">
        <v>2976</v>
      </c>
      <c r="C117" s="3" t="s">
        <v>7086</v>
      </c>
      <c r="D117" s="6">
        <v>70</v>
      </c>
      <c r="E117" s="8">
        <v>120</v>
      </c>
      <c r="F117" t="s">
        <v>8218</v>
      </c>
      <c r="G117" t="s">
        <v>8224</v>
      </c>
      <c r="H117" t="s">
        <v>8246</v>
      </c>
      <c r="I117">
        <v>1457870400</v>
      </c>
      <c r="J117">
        <v>1456421530</v>
      </c>
      <c r="K117" t="b">
        <v>0</v>
      </c>
      <c r="L117">
        <v>14</v>
      </c>
      <c r="M117" t="b">
        <v>1</v>
      </c>
      <c r="N117" t="s">
        <v>8269</v>
      </c>
      <c r="O117">
        <v>171</v>
      </c>
      <c r="P117">
        <v>8.57</v>
      </c>
      <c r="Q117" s="12" t="s">
        <v>8315</v>
      </c>
      <c r="R117" t="s">
        <v>8316</v>
      </c>
      <c r="S117" s="16">
        <v>42425.730671296296</v>
      </c>
      <c r="T117" s="16">
        <v>42442.5</v>
      </c>
      <c r="U117">
        <f t="shared" si="6"/>
        <v>8.57</v>
      </c>
    </row>
    <row r="118" spans="1:21" ht="48" x14ac:dyDescent="0.2">
      <c r="A118" s="10">
        <v>2977</v>
      </c>
      <c r="B118" s="3" t="s">
        <v>2977</v>
      </c>
      <c r="C118" s="3" t="s">
        <v>7087</v>
      </c>
      <c r="D118" s="6">
        <v>3000</v>
      </c>
      <c r="E118" s="8">
        <v>3407</v>
      </c>
      <c r="F118" t="s">
        <v>8218</v>
      </c>
      <c r="G118" t="s">
        <v>8223</v>
      </c>
      <c r="H118" t="s">
        <v>8245</v>
      </c>
      <c r="I118">
        <v>1427076840</v>
      </c>
      <c r="J118">
        <v>1421960934</v>
      </c>
      <c r="K118" t="b">
        <v>0</v>
      </c>
      <c r="L118">
        <v>30</v>
      </c>
      <c r="M118" t="b">
        <v>1</v>
      </c>
      <c r="N118" t="s">
        <v>8269</v>
      </c>
      <c r="O118">
        <v>114</v>
      </c>
      <c r="P118">
        <v>113.57</v>
      </c>
      <c r="Q118" s="12" t="s">
        <v>8315</v>
      </c>
      <c r="R118" t="s">
        <v>8316</v>
      </c>
      <c r="S118" s="16">
        <v>42026.88118055556</v>
      </c>
      <c r="T118" s="16">
        <v>42086.093055555553</v>
      </c>
      <c r="U118">
        <f t="shared" si="6"/>
        <v>113.57</v>
      </c>
    </row>
    <row r="119" spans="1:21" ht="48" x14ac:dyDescent="0.2">
      <c r="A119" s="10">
        <v>2978</v>
      </c>
      <c r="B119" s="3" t="s">
        <v>2978</v>
      </c>
      <c r="C119" s="3" t="s">
        <v>7088</v>
      </c>
      <c r="D119" s="6">
        <v>750</v>
      </c>
      <c r="E119" s="8">
        <v>971</v>
      </c>
      <c r="F119" t="s">
        <v>8218</v>
      </c>
      <c r="G119" t="s">
        <v>8223</v>
      </c>
      <c r="H119" t="s">
        <v>8245</v>
      </c>
      <c r="I119">
        <v>1413784740</v>
      </c>
      <c r="J119">
        <v>1412954547</v>
      </c>
      <c r="K119" t="b">
        <v>0</v>
      </c>
      <c r="L119">
        <v>16</v>
      </c>
      <c r="M119" t="b">
        <v>1</v>
      </c>
      <c r="N119" t="s">
        <v>8269</v>
      </c>
      <c r="O119">
        <v>129</v>
      </c>
      <c r="P119">
        <v>60.69</v>
      </c>
      <c r="Q119" s="12" t="s">
        <v>8315</v>
      </c>
      <c r="R119" t="s">
        <v>8316</v>
      </c>
      <c r="S119" s="16">
        <v>41922.640590277777</v>
      </c>
      <c r="T119" s="16">
        <v>41932.249305555553</v>
      </c>
      <c r="U119">
        <f t="shared" si="6"/>
        <v>60.69</v>
      </c>
    </row>
    <row r="120" spans="1:21" ht="48" x14ac:dyDescent="0.2">
      <c r="A120" s="10">
        <v>2979</v>
      </c>
      <c r="B120" s="3" t="s">
        <v>2979</v>
      </c>
      <c r="C120" s="3" t="s">
        <v>7089</v>
      </c>
      <c r="D120" s="6">
        <v>5000</v>
      </c>
      <c r="E120" s="8">
        <v>5070</v>
      </c>
      <c r="F120" t="s">
        <v>8218</v>
      </c>
      <c r="G120" t="s">
        <v>8223</v>
      </c>
      <c r="H120" t="s">
        <v>8245</v>
      </c>
      <c r="I120">
        <v>1420524000</v>
      </c>
      <c r="J120">
        <v>1419104823</v>
      </c>
      <c r="K120" t="b">
        <v>0</v>
      </c>
      <c r="L120">
        <v>46</v>
      </c>
      <c r="M120" t="b">
        <v>1</v>
      </c>
      <c r="N120" t="s">
        <v>8269</v>
      </c>
      <c r="O120">
        <v>101</v>
      </c>
      <c r="P120">
        <v>110.22</v>
      </c>
      <c r="Q120" s="12" t="s">
        <v>8315</v>
      </c>
      <c r="R120" t="s">
        <v>8316</v>
      </c>
      <c r="S120" s="16">
        <v>41993.824340277773</v>
      </c>
      <c r="T120" s="16">
        <v>42010.25</v>
      </c>
      <c r="U120">
        <f t="shared" si="6"/>
        <v>110.22</v>
      </c>
    </row>
    <row r="121" spans="1:21" ht="32" x14ac:dyDescent="0.2">
      <c r="A121" s="10">
        <v>2980</v>
      </c>
      <c r="B121" s="3" t="s">
        <v>2980</v>
      </c>
      <c r="C121" s="3" t="s">
        <v>7090</v>
      </c>
      <c r="D121" s="6">
        <v>3000</v>
      </c>
      <c r="E121" s="8">
        <v>3275</v>
      </c>
      <c r="F121" t="s">
        <v>8218</v>
      </c>
      <c r="G121" t="s">
        <v>8223</v>
      </c>
      <c r="H121" t="s">
        <v>8245</v>
      </c>
      <c r="I121">
        <v>1440381600</v>
      </c>
      <c r="J121">
        <v>1438639130</v>
      </c>
      <c r="K121" t="b">
        <v>0</v>
      </c>
      <c r="L121">
        <v>24</v>
      </c>
      <c r="M121" t="b">
        <v>1</v>
      </c>
      <c r="N121" t="s">
        <v>8269</v>
      </c>
      <c r="O121">
        <v>109</v>
      </c>
      <c r="P121">
        <v>136.46</v>
      </c>
      <c r="Q121" s="12" t="s">
        <v>8315</v>
      </c>
      <c r="R121" t="s">
        <v>8316</v>
      </c>
      <c r="S121" s="16">
        <v>42219.915856481486</v>
      </c>
      <c r="T121" s="16">
        <v>42240.083333333328</v>
      </c>
      <c r="U121">
        <f t="shared" si="6"/>
        <v>136.46</v>
      </c>
    </row>
    <row r="122" spans="1:21" ht="48" x14ac:dyDescent="0.2">
      <c r="A122" s="10">
        <v>3147</v>
      </c>
      <c r="B122" s="3" t="s">
        <v>3147</v>
      </c>
      <c r="C122" s="3" t="s">
        <v>7257</v>
      </c>
      <c r="D122" s="6">
        <v>20000</v>
      </c>
      <c r="E122" s="8">
        <v>23505</v>
      </c>
      <c r="F122" t="s">
        <v>8218</v>
      </c>
      <c r="G122" t="s">
        <v>8223</v>
      </c>
      <c r="H122" t="s">
        <v>8245</v>
      </c>
      <c r="I122">
        <v>1415319355</v>
      </c>
      <c r="J122">
        <v>1411859755</v>
      </c>
      <c r="K122" t="b">
        <v>1</v>
      </c>
      <c r="L122">
        <v>213</v>
      </c>
      <c r="M122" t="b">
        <v>1</v>
      </c>
      <c r="N122" t="s">
        <v>8269</v>
      </c>
      <c r="O122">
        <v>118</v>
      </c>
      <c r="P122">
        <v>110.35</v>
      </c>
      <c r="Q122" s="12" t="s">
        <v>8315</v>
      </c>
      <c r="R122" t="s">
        <v>8316</v>
      </c>
      <c r="S122" s="16">
        <v>41909.969386574077</v>
      </c>
      <c r="T122" s="16">
        <v>41950.011053240742</v>
      </c>
      <c r="U122">
        <f t="shared" si="6"/>
        <v>110.35</v>
      </c>
    </row>
    <row r="123" spans="1:21" ht="32" x14ac:dyDescent="0.2">
      <c r="A123" s="10">
        <v>3148</v>
      </c>
      <c r="B123" s="3" t="s">
        <v>3148</v>
      </c>
      <c r="C123" s="3" t="s">
        <v>7258</v>
      </c>
      <c r="D123" s="6">
        <v>1800</v>
      </c>
      <c r="E123" s="8">
        <v>2361</v>
      </c>
      <c r="F123" t="s">
        <v>8218</v>
      </c>
      <c r="G123" t="s">
        <v>8223</v>
      </c>
      <c r="H123" t="s">
        <v>8245</v>
      </c>
      <c r="I123">
        <v>1412136000</v>
      </c>
      <c r="J123">
        <v>1410278284</v>
      </c>
      <c r="K123" t="b">
        <v>1</v>
      </c>
      <c r="L123">
        <v>57</v>
      </c>
      <c r="M123" t="b">
        <v>1</v>
      </c>
      <c r="N123" t="s">
        <v>8269</v>
      </c>
      <c r="O123">
        <v>131</v>
      </c>
      <c r="P123">
        <v>41.42</v>
      </c>
      <c r="Q123" s="12" t="s">
        <v>8315</v>
      </c>
      <c r="R123" t="s">
        <v>8316</v>
      </c>
      <c r="S123" s="16">
        <v>41891.665324074071</v>
      </c>
      <c r="T123" s="16">
        <v>41913.166666666664</v>
      </c>
      <c r="U123">
        <f t="shared" si="6"/>
        <v>41.42</v>
      </c>
    </row>
    <row r="124" spans="1:21" ht="48" x14ac:dyDescent="0.2">
      <c r="A124" s="10">
        <v>3149</v>
      </c>
      <c r="B124" s="3" t="s">
        <v>3149</v>
      </c>
      <c r="C124" s="3" t="s">
        <v>7259</v>
      </c>
      <c r="D124" s="6">
        <v>1250</v>
      </c>
      <c r="E124" s="8">
        <v>1300</v>
      </c>
      <c r="F124" t="s">
        <v>8218</v>
      </c>
      <c r="G124" t="s">
        <v>8223</v>
      </c>
      <c r="H124" t="s">
        <v>8245</v>
      </c>
      <c r="I124">
        <v>1354845600</v>
      </c>
      <c r="J124">
        <v>1352766300</v>
      </c>
      <c r="K124" t="b">
        <v>1</v>
      </c>
      <c r="L124">
        <v>25</v>
      </c>
      <c r="M124" t="b">
        <v>1</v>
      </c>
      <c r="N124" t="s">
        <v>8269</v>
      </c>
      <c r="O124">
        <v>104</v>
      </c>
      <c r="P124">
        <v>52</v>
      </c>
      <c r="Q124" s="12" t="s">
        <v>8315</v>
      </c>
      <c r="R124" t="s">
        <v>8316</v>
      </c>
      <c r="S124" s="16">
        <v>41226.017361111109</v>
      </c>
      <c r="T124" s="16">
        <v>41250.083333333336</v>
      </c>
      <c r="U124">
        <f t="shared" si="6"/>
        <v>52</v>
      </c>
    </row>
    <row r="125" spans="1:21" ht="48" x14ac:dyDescent="0.2">
      <c r="A125" s="10">
        <v>3150</v>
      </c>
      <c r="B125" s="3" t="s">
        <v>3150</v>
      </c>
      <c r="C125" s="3" t="s">
        <v>7260</v>
      </c>
      <c r="D125" s="6">
        <v>3500</v>
      </c>
      <c r="E125" s="8">
        <v>3535</v>
      </c>
      <c r="F125" t="s">
        <v>8218</v>
      </c>
      <c r="G125" t="s">
        <v>8223</v>
      </c>
      <c r="H125" t="s">
        <v>8245</v>
      </c>
      <c r="I125">
        <v>1295928000</v>
      </c>
      <c r="J125">
        <v>1288160403</v>
      </c>
      <c r="K125" t="b">
        <v>1</v>
      </c>
      <c r="L125">
        <v>104</v>
      </c>
      <c r="M125" t="b">
        <v>1</v>
      </c>
      <c r="N125" t="s">
        <v>8269</v>
      </c>
      <c r="O125">
        <v>101</v>
      </c>
      <c r="P125">
        <v>33.99</v>
      </c>
      <c r="Q125" s="12" t="s">
        <v>8315</v>
      </c>
      <c r="R125" t="s">
        <v>8316</v>
      </c>
      <c r="S125" s="16">
        <v>40478.263923611114</v>
      </c>
      <c r="T125" s="16">
        <v>40568.166666666664</v>
      </c>
      <c r="U125">
        <f t="shared" si="6"/>
        <v>33.99</v>
      </c>
    </row>
    <row r="126" spans="1:21" ht="32" x14ac:dyDescent="0.2">
      <c r="A126" s="10">
        <v>3151</v>
      </c>
      <c r="B126" s="3" t="s">
        <v>3151</v>
      </c>
      <c r="C126" s="3" t="s">
        <v>7261</v>
      </c>
      <c r="D126" s="6">
        <v>3500</v>
      </c>
      <c r="E126" s="8">
        <v>3514</v>
      </c>
      <c r="F126" t="s">
        <v>8218</v>
      </c>
      <c r="G126" t="s">
        <v>8223</v>
      </c>
      <c r="H126" t="s">
        <v>8245</v>
      </c>
      <c r="I126">
        <v>1410379774</v>
      </c>
      <c r="J126">
        <v>1407787774</v>
      </c>
      <c r="K126" t="b">
        <v>1</v>
      </c>
      <c r="L126">
        <v>34</v>
      </c>
      <c r="M126" t="b">
        <v>1</v>
      </c>
      <c r="N126" t="s">
        <v>8269</v>
      </c>
      <c r="O126">
        <v>100</v>
      </c>
      <c r="P126">
        <v>103.35</v>
      </c>
      <c r="Q126" s="12" t="s">
        <v>8315</v>
      </c>
      <c r="R126" t="s">
        <v>8316</v>
      </c>
      <c r="S126" s="16">
        <v>41862.83997685185</v>
      </c>
      <c r="T126" s="16">
        <v>41892.83997685185</v>
      </c>
      <c r="U126">
        <f t="shared" si="6"/>
        <v>103.35</v>
      </c>
    </row>
    <row r="127" spans="1:21" ht="32" x14ac:dyDescent="0.2">
      <c r="A127" s="10">
        <v>3152</v>
      </c>
      <c r="B127" s="3" t="s">
        <v>3152</v>
      </c>
      <c r="C127" s="3" t="s">
        <v>7262</v>
      </c>
      <c r="D127" s="6">
        <v>2200</v>
      </c>
      <c r="E127" s="8">
        <v>2331</v>
      </c>
      <c r="F127" t="s">
        <v>8218</v>
      </c>
      <c r="G127" t="s">
        <v>8224</v>
      </c>
      <c r="H127" t="s">
        <v>8246</v>
      </c>
      <c r="I127">
        <v>1383425367</v>
      </c>
      <c r="J127">
        <v>1380833367</v>
      </c>
      <c r="K127" t="b">
        <v>1</v>
      </c>
      <c r="L127">
        <v>67</v>
      </c>
      <c r="M127" t="b">
        <v>1</v>
      </c>
      <c r="N127" t="s">
        <v>8269</v>
      </c>
      <c r="O127">
        <v>106</v>
      </c>
      <c r="P127">
        <v>34.79</v>
      </c>
      <c r="Q127" s="12" t="s">
        <v>8315</v>
      </c>
      <c r="R127" t="s">
        <v>8316</v>
      </c>
      <c r="S127" s="16">
        <v>41550.867673611108</v>
      </c>
      <c r="T127" s="16">
        <v>41580.867673611108</v>
      </c>
      <c r="U127">
        <f t="shared" si="6"/>
        <v>34.79</v>
      </c>
    </row>
    <row r="128" spans="1:21" ht="32" x14ac:dyDescent="0.2">
      <c r="A128" s="10">
        <v>3153</v>
      </c>
      <c r="B128" s="3" t="s">
        <v>3153</v>
      </c>
      <c r="C128" s="3" t="s">
        <v>7263</v>
      </c>
      <c r="D128" s="6">
        <v>3000</v>
      </c>
      <c r="E128" s="8">
        <v>10067.5</v>
      </c>
      <c r="F128" t="s">
        <v>8218</v>
      </c>
      <c r="G128" t="s">
        <v>8223</v>
      </c>
      <c r="H128" t="s">
        <v>8245</v>
      </c>
      <c r="I128">
        <v>1304225940</v>
      </c>
      <c r="J128">
        <v>1301542937</v>
      </c>
      <c r="K128" t="b">
        <v>1</v>
      </c>
      <c r="L128">
        <v>241</v>
      </c>
      <c r="M128" t="b">
        <v>1</v>
      </c>
      <c r="N128" t="s">
        <v>8269</v>
      </c>
      <c r="O128">
        <v>336</v>
      </c>
      <c r="P128">
        <v>41.77</v>
      </c>
      <c r="Q128" s="12" t="s">
        <v>8315</v>
      </c>
      <c r="R128" t="s">
        <v>8316</v>
      </c>
      <c r="S128" s="16">
        <v>40633.154363425929</v>
      </c>
      <c r="T128" s="16">
        <v>40664.207638888889</v>
      </c>
      <c r="U128">
        <f t="shared" si="6"/>
        <v>41.77</v>
      </c>
    </row>
    <row r="129" spans="1:21" ht="48" x14ac:dyDescent="0.2">
      <c r="A129" s="10">
        <v>3154</v>
      </c>
      <c r="B129" s="3" t="s">
        <v>3154</v>
      </c>
      <c r="C129" s="3" t="s">
        <v>7264</v>
      </c>
      <c r="D129" s="6">
        <v>7000</v>
      </c>
      <c r="E129" s="8">
        <v>7905</v>
      </c>
      <c r="F129" t="s">
        <v>8218</v>
      </c>
      <c r="G129" t="s">
        <v>8223</v>
      </c>
      <c r="H129" t="s">
        <v>8245</v>
      </c>
      <c r="I129">
        <v>1333310458</v>
      </c>
      <c r="J129">
        <v>1330722058</v>
      </c>
      <c r="K129" t="b">
        <v>1</v>
      </c>
      <c r="L129">
        <v>123</v>
      </c>
      <c r="M129" t="b">
        <v>1</v>
      </c>
      <c r="N129" t="s">
        <v>8269</v>
      </c>
      <c r="O129">
        <v>113</v>
      </c>
      <c r="P129">
        <v>64.27</v>
      </c>
      <c r="Q129" s="12" t="s">
        <v>8315</v>
      </c>
      <c r="R129" t="s">
        <v>8316</v>
      </c>
      <c r="S129" s="16">
        <v>40970.875671296293</v>
      </c>
      <c r="T129" s="16">
        <v>41000.834004629629</v>
      </c>
      <c r="U129">
        <f t="shared" si="6"/>
        <v>64.27</v>
      </c>
    </row>
    <row r="130" spans="1:21" ht="32" x14ac:dyDescent="0.2">
      <c r="A130" s="10">
        <v>3155</v>
      </c>
      <c r="B130" s="3" t="s">
        <v>3155</v>
      </c>
      <c r="C130" s="3" t="s">
        <v>7265</v>
      </c>
      <c r="D130" s="6">
        <v>5000</v>
      </c>
      <c r="E130" s="8">
        <v>9425.23</v>
      </c>
      <c r="F130" t="s">
        <v>8218</v>
      </c>
      <c r="G130" t="s">
        <v>8224</v>
      </c>
      <c r="H130" t="s">
        <v>8246</v>
      </c>
      <c r="I130">
        <v>1356004725</v>
      </c>
      <c r="J130">
        <v>1353412725</v>
      </c>
      <c r="K130" t="b">
        <v>1</v>
      </c>
      <c r="L130">
        <v>302</v>
      </c>
      <c r="M130" t="b">
        <v>1</v>
      </c>
      <c r="N130" t="s">
        <v>8269</v>
      </c>
      <c r="O130">
        <v>189</v>
      </c>
      <c r="P130">
        <v>31.21</v>
      </c>
      <c r="Q130" s="12" t="s">
        <v>8315</v>
      </c>
      <c r="R130" t="s">
        <v>8316</v>
      </c>
      <c r="S130" s="16">
        <v>41233.499131944445</v>
      </c>
      <c r="T130" s="16">
        <v>41263.499131944445</v>
      </c>
      <c r="U130">
        <f t="shared" si="6"/>
        <v>31.21</v>
      </c>
    </row>
    <row r="131" spans="1:21" ht="48" x14ac:dyDescent="0.2">
      <c r="A131" s="10">
        <v>3156</v>
      </c>
      <c r="B131" s="3" t="s">
        <v>3156</v>
      </c>
      <c r="C131" s="3" t="s">
        <v>7266</v>
      </c>
      <c r="D131" s="6">
        <v>5500</v>
      </c>
      <c r="E131" s="8">
        <v>5600</v>
      </c>
      <c r="F131" t="s">
        <v>8218</v>
      </c>
      <c r="G131" t="s">
        <v>8223</v>
      </c>
      <c r="H131" t="s">
        <v>8245</v>
      </c>
      <c r="I131">
        <v>1338591144</v>
      </c>
      <c r="J131">
        <v>1335567144</v>
      </c>
      <c r="K131" t="b">
        <v>1</v>
      </c>
      <c r="L131">
        <v>89</v>
      </c>
      <c r="M131" t="b">
        <v>1</v>
      </c>
      <c r="N131" t="s">
        <v>8269</v>
      </c>
      <c r="O131">
        <v>102</v>
      </c>
      <c r="P131">
        <v>62.92</v>
      </c>
      <c r="Q131" s="12" t="s">
        <v>8315</v>
      </c>
      <c r="R131" t="s">
        <v>8316</v>
      </c>
      <c r="S131" s="16">
        <v>41026.953055555554</v>
      </c>
      <c r="T131" s="16">
        <v>41061.953055555554</v>
      </c>
      <c r="U131">
        <f t="shared" si="6"/>
        <v>62.92</v>
      </c>
    </row>
    <row r="132" spans="1:21" ht="16" x14ac:dyDescent="0.2">
      <c r="A132" s="10">
        <v>3157</v>
      </c>
      <c r="B132" s="3" t="s">
        <v>3157</v>
      </c>
      <c r="C132" s="3" t="s">
        <v>7267</v>
      </c>
      <c r="D132" s="6">
        <v>4000</v>
      </c>
      <c r="E132" s="8">
        <v>4040</v>
      </c>
      <c r="F132" t="s">
        <v>8218</v>
      </c>
      <c r="G132" t="s">
        <v>8223</v>
      </c>
      <c r="H132" t="s">
        <v>8245</v>
      </c>
      <c r="I132">
        <v>1405746000</v>
      </c>
      <c r="J132">
        <v>1404932105</v>
      </c>
      <c r="K132" t="b">
        <v>1</v>
      </c>
      <c r="L132">
        <v>41</v>
      </c>
      <c r="M132" t="b">
        <v>1</v>
      </c>
      <c r="N132" t="s">
        <v>8269</v>
      </c>
      <c r="O132">
        <v>101</v>
      </c>
      <c r="P132">
        <v>98.54</v>
      </c>
      <c r="Q132" s="12" t="s">
        <v>8315</v>
      </c>
      <c r="R132" t="s">
        <v>8316</v>
      </c>
      <c r="S132" s="16">
        <v>41829.788252314815</v>
      </c>
      <c r="T132" s="16">
        <v>41839.208333333336</v>
      </c>
      <c r="U132">
        <f t="shared" si="6"/>
        <v>98.54</v>
      </c>
    </row>
    <row r="133" spans="1:21" ht="16" x14ac:dyDescent="0.2">
      <c r="A133" s="10">
        <v>3158</v>
      </c>
      <c r="B133" s="3" t="s">
        <v>3158</v>
      </c>
      <c r="C133" s="3" t="s">
        <v>7268</v>
      </c>
      <c r="D133" s="6">
        <v>5000</v>
      </c>
      <c r="E133" s="8">
        <v>5700</v>
      </c>
      <c r="F133" t="s">
        <v>8218</v>
      </c>
      <c r="G133" t="s">
        <v>8223</v>
      </c>
      <c r="H133" t="s">
        <v>8245</v>
      </c>
      <c r="I133">
        <v>1374523752</v>
      </c>
      <c r="J133">
        <v>1371931752</v>
      </c>
      <c r="K133" t="b">
        <v>1</v>
      </c>
      <c r="L133">
        <v>69</v>
      </c>
      <c r="M133" t="b">
        <v>1</v>
      </c>
      <c r="N133" t="s">
        <v>8269</v>
      </c>
      <c r="O133">
        <v>114</v>
      </c>
      <c r="P133">
        <v>82.61</v>
      </c>
      <c r="Q133" s="12" t="s">
        <v>8315</v>
      </c>
      <c r="R133" t="s">
        <v>8316</v>
      </c>
      <c r="S133" s="16">
        <v>41447.839722222219</v>
      </c>
      <c r="T133" s="16">
        <v>41477.839722222219</v>
      </c>
      <c r="U133">
        <f t="shared" si="6"/>
        <v>82.61</v>
      </c>
    </row>
    <row r="134" spans="1:21" ht="32" x14ac:dyDescent="0.2">
      <c r="A134" s="10">
        <v>3159</v>
      </c>
      <c r="B134" s="3" t="s">
        <v>3159</v>
      </c>
      <c r="C134" s="3" t="s">
        <v>7269</v>
      </c>
      <c r="D134" s="6">
        <v>1500</v>
      </c>
      <c r="E134" s="8">
        <v>2002.22</v>
      </c>
      <c r="F134" t="s">
        <v>8218</v>
      </c>
      <c r="G134" t="s">
        <v>8223</v>
      </c>
      <c r="H134" t="s">
        <v>8245</v>
      </c>
      <c r="I134">
        <v>1326927600</v>
      </c>
      <c r="J134">
        <v>1323221761</v>
      </c>
      <c r="K134" t="b">
        <v>1</v>
      </c>
      <c r="L134">
        <v>52</v>
      </c>
      <c r="M134" t="b">
        <v>1</v>
      </c>
      <c r="N134" t="s">
        <v>8269</v>
      </c>
      <c r="O134">
        <v>133</v>
      </c>
      <c r="P134">
        <v>38.5</v>
      </c>
      <c r="Q134" s="12" t="s">
        <v>8315</v>
      </c>
      <c r="R134" t="s">
        <v>8316</v>
      </c>
      <c r="S134" s="16">
        <v>40884.066678240742</v>
      </c>
      <c r="T134" s="16">
        <v>40926.958333333336</v>
      </c>
      <c r="U134">
        <f t="shared" si="6"/>
        <v>38.5</v>
      </c>
    </row>
    <row r="135" spans="1:21" ht="48" x14ac:dyDescent="0.2">
      <c r="A135" s="10">
        <v>3160</v>
      </c>
      <c r="B135" s="3" t="s">
        <v>3160</v>
      </c>
      <c r="C135" s="3" t="s">
        <v>7270</v>
      </c>
      <c r="D135" s="6">
        <v>4500</v>
      </c>
      <c r="E135" s="8">
        <v>4569</v>
      </c>
      <c r="F135" t="s">
        <v>8218</v>
      </c>
      <c r="G135" t="s">
        <v>8223</v>
      </c>
      <c r="H135" t="s">
        <v>8245</v>
      </c>
      <c r="I135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8269</v>
      </c>
      <c r="O135">
        <v>102</v>
      </c>
      <c r="P135">
        <v>80.16</v>
      </c>
      <c r="Q135" s="12" t="s">
        <v>8315</v>
      </c>
      <c r="R135" t="s">
        <v>8316</v>
      </c>
      <c r="S135" s="16">
        <v>41841.26489583333</v>
      </c>
      <c r="T135" s="16">
        <v>41864.207638888889</v>
      </c>
      <c r="U135">
        <f t="shared" si="6"/>
        <v>80.16</v>
      </c>
    </row>
    <row r="136" spans="1:21" ht="48" x14ac:dyDescent="0.2">
      <c r="A136" s="10">
        <v>3161</v>
      </c>
      <c r="B136" s="3" t="s">
        <v>3161</v>
      </c>
      <c r="C136" s="3" t="s">
        <v>7271</v>
      </c>
      <c r="D136" s="6">
        <v>2000</v>
      </c>
      <c r="E136" s="8">
        <v>2102</v>
      </c>
      <c r="F136" t="s">
        <v>8218</v>
      </c>
      <c r="G136" t="s">
        <v>8224</v>
      </c>
      <c r="H136" t="s">
        <v>8246</v>
      </c>
      <c r="I136">
        <v>1413377522</v>
      </c>
      <c r="J136">
        <v>1410785522</v>
      </c>
      <c r="K136" t="b">
        <v>1</v>
      </c>
      <c r="L136">
        <v>74</v>
      </c>
      <c r="M136" t="b">
        <v>1</v>
      </c>
      <c r="N136" t="s">
        <v>8269</v>
      </c>
      <c r="O136">
        <v>105</v>
      </c>
      <c r="P136">
        <v>28.41</v>
      </c>
      <c r="Q136" s="12" t="s">
        <v>8315</v>
      </c>
      <c r="R136" t="s">
        <v>8316</v>
      </c>
      <c r="S136" s="16">
        <v>41897.536134259259</v>
      </c>
      <c r="T136" s="16">
        <v>41927.536134259259</v>
      </c>
      <c r="U136">
        <f t="shared" si="6"/>
        <v>28.41</v>
      </c>
    </row>
    <row r="137" spans="1:21" ht="48" x14ac:dyDescent="0.2">
      <c r="A137" s="10">
        <v>3162</v>
      </c>
      <c r="B137" s="3" t="s">
        <v>3162</v>
      </c>
      <c r="C137" s="3" t="s">
        <v>7272</v>
      </c>
      <c r="D137" s="6">
        <v>4000</v>
      </c>
      <c r="E137" s="8">
        <v>5086</v>
      </c>
      <c r="F137" t="s">
        <v>8218</v>
      </c>
      <c r="G137" t="s">
        <v>8223</v>
      </c>
      <c r="H137" t="s">
        <v>8245</v>
      </c>
      <c r="I137">
        <v>1404698400</v>
      </c>
      <c r="J137">
        <v>1402331262</v>
      </c>
      <c r="K137" t="b">
        <v>1</v>
      </c>
      <c r="L137">
        <v>63</v>
      </c>
      <c r="M137" t="b">
        <v>1</v>
      </c>
      <c r="N137" t="s">
        <v>8269</v>
      </c>
      <c r="O137">
        <v>127</v>
      </c>
      <c r="P137">
        <v>80.73</v>
      </c>
      <c r="Q137" s="12" t="s">
        <v>8315</v>
      </c>
      <c r="R137" t="s">
        <v>8316</v>
      </c>
      <c r="S137" s="16">
        <v>41799.685902777775</v>
      </c>
      <c r="T137" s="16">
        <v>41827.083333333336</v>
      </c>
      <c r="U137">
        <f t="shared" si="6"/>
        <v>80.73</v>
      </c>
    </row>
    <row r="138" spans="1:21" ht="48" x14ac:dyDescent="0.2">
      <c r="A138" s="10">
        <v>3163</v>
      </c>
      <c r="B138" s="3" t="s">
        <v>3163</v>
      </c>
      <c r="C138" s="3" t="s">
        <v>7273</v>
      </c>
      <c r="D138" s="6">
        <v>13000</v>
      </c>
      <c r="E138" s="8">
        <v>14450</v>
      </c>
      <c r="F138" t="s">
        <v>8218</v>
      </c>
      <c r="G138" t="s">
        <v>8223</v>
      </c>
      <c r="H138" t="s">
        <v>8245</v>
      </c>
      <c r="I138">
        <v>1402855525</v>
      </c>
      <c r="J138">
        <v>1400263525</v>
      </c>
      <c r="K138" t="b">
        <v>1</v>
      </c>
      <c r="L138">
        <v>72</v>
      </c>
      <c r="M138" t="b">
        <v>1</v>
      </c>
      <c r="N138" t="s">
        <v>8269</v>
      </c>
      <c r="O138">
        <v>111</v>
      </c>
      <c r="P138">
        <v>200.69</v>
      </c>
      <c r="Q138" s="12" t="s">
        <v>8315</v>
      </c>
      <c r="R138" t="s">
        <v>8316</v>
      </c>
      <c r="S138" s="16">
        <v>41775.753761574073</v>
      </c>
      <c r="T138" s="16">
        <v>41805.753761574073</v>
      </c>
      <c r="U138">
        <f t="shared" ref="U138:U142" si="7">IFERROR(ROUND(E138/L138,2),0)</f>
        <v>200.69</v>
      </c>
    </row>
    <row r="139" spans="1:21" ht="48" x14ac:dyDescent="0.2">
      <c r="A139" s="10">
        <v>3164</v>
      </c>
      <c r="B139" s="3" t="s">
        <v>3164</v>
      </c>
      <c r="C139" s="3" t="s">
        <v>7274</v>
      </c>
      <c r="D139" s="6">
        <v>2500</v>
      </c>
      <c r="E139" s="8">
        <v>2669</v>
      </c>
      <c r="F139" t="s">
        <v>8218</v>
      </c>
      <c r="G139" t="s">
        <v>8223</v>
      </c>
      <c r="H139" t="s">
        <v>8245</v>
      </c>
      <c r="I139">
        <v>1402341615</v>
      </c>
      <c r="J139">
        <v>1399490415</v>
      </c>
      <c r="K139" t="b">
        <v>1</v>
      </c>
      <c r="L139">
        <v>71</v>
      </c>
      <c r="M139" t="b">
        <v>1</v>
      </c>
      <c r="N139" t="s">
        <v>8269</v>
      </c>
      <c r="O139">
        <v>107</v>
      </c>
      <c r="P139">
        <v>37.590000000000003</v>
      </c>
      <c r="Q139" s="12" t="s">
        <v>8315</v>
      </c>
      <c r="R139" t="s">
        <v>8316</v>
      </c>
      <c r="S139" s="16">
        <v>41766.80572916667</v>
      </c>
      <c r="T139" s="16">
        <v>41799.80572916667</v>
      </c>
      <c r="U139">
        <f t="shared" si="7"/>
        <v>37.590000000000003</v>
      </c>
    </row>
    <row r="140" spans="1:21" ht="48" x14ac:dyDescent="0.2">
      <c r="A140" s="10">
        <v>3165</v>
      </c>
      <c r="B140" s="3" t="s">
        <v>3165</v>
      </c>
      <c r="C140" s="3" t="s">
        <v>7275</v>
      </c>
      <c r="D140" s="6">
        <v>750</v>
      </c>
      <c r="E140" s="8">
        <v>1220</v>
      </c>
      <c r="F140" t="s">
        <v>8218</v>
      </c>
      <c r="G140" t="s">
        <v>8223</v>
      </c>
      <c r="H140" t="s">
        <v>8245</v>
      </c>
      <c r="I140">
        <v>1304395140</v>
      </c>
      <c r="J140">
        <v>1302493760</v>
      </c>
      <c r="K140" t="b">
        <v>1</v>
      </c>
      <c r="L140">
        <v>21</v>
      </c>
      <c r="M140" t="b">
        <v>1</v>
      </c>
      <c r="N140" t="s">
        <v>8269</v>
      </c>
      <c r="O140">
        <v>163</v>
      </c>
      <c r="P140">
        <v>58.1</v>
      </c>
      <c r="Q140" s="12" t="s">
        <v>8315</v>
      </c>
      <c r="R140" t="s">
        <v>8316</v>
      </c>
      <c r="S140" s="16">
        <v>40644.159259259257</v>
      </c>
      <c r="T140" s="16">
        <v>40666.165972222225</v>
      </c>
      <c r="U140">
        <f t="shared" si="7"/>
        <v>58.1</v>
      </c>
    </row>
    <row r="141" spans="1:21" ht="48" x14ac:dyDescent="0.2">
      <c r="A141" s="10">
        <v>3166</v>
      </c>
      <c r="B141" s="3" t="s">
        <v>3166</v>
      </c>
      <c r="C141" s="3" t="s">
        <v>7276</v>
      </c>
      <c r="D141" s="6">
        <v>35000</v>
      </c>
      <c r="E141" s="8">
        <v>56079.83</v>
      </c>
      <c r="F141" t="s">
        <v>8218</v>
      </c>
      <c r="G141" t="s">
        <v>8223</v>
      </c>
      <c r="H141" t="s">
        <v>8245</v>
      </c>
      <c r="I141">
        <v>1416988740</v>
      </c>
      <c r="J141">
        <v>1414514153</v>
      </c>
      <c r="K141" t="b">
        <v>1</v>
      </c>
      <c r="L141">
        <v>930</v>
      </c>
      <c r="M141" t="b">
        <v>1</v>
      </c>
      <c r="N141" t="s">
        <v>8269</v>
      </c>
      <c r="O141">
        <v>160</v>
      </c>
      <c r="P141">
        <v>60.3</v>
      </c>
      <c r="Q141" s="12" t="s">
        <v>8315</v>
      </c>
      <c r="R141" t="s">
        <v>8316</v>
      </c>
      <c r="S141" s="16">
        <v>41940.69158564815</v>
      </c>
      <c r="T141" s="16">
        <v>41969.332638888889</v>
      </c>
      <c r="U141">
        <f t="shared" si="7"/>
        <v>60.3</v>
      </c>
    </row>
    <row r="142" spans="1:21" ht="32" x14ac:dyDescent="0.2">
      <c r="A142" s="10">
        <v>3167</v>
      </c>
      <c r="B142" s="3" t="s">
        <v>3167</v>
      </c>
      <c r="C142" s="3" t="s">
        <v>7277</v>
      </c>
      <c r="D142" s="6">
        <v>3000</v>
      </c>
      <c r="E142" s="8">
        <v>3485</v>
      </c>
      <c r="F142" t="s">
        <v>8218</v>
      </c>
      <c r="G142" t="s">
        <v>8223</v>
      </c>
      <c r="H142" t="s">
        <v>8245</v>
      </c>
      <c r="I142">
        <v>1406952781</v>
      </c>
      <c r="J142">
        <v>1405743181</v>
      </c>
      <c r="K142" t="b">
        <v>1</v>
      </c>
      <c r="L142">
        <v>55</v>
      </c>
      <c r="M142" t="b">
        <v>1</v>
      </c>
      <c r="N142" t="s">
        <v>8269</v>
      </c>
      <c r="O142">
        <v>116</v>
      </c>
      <c r="P142">
        <v>63.36</v>
      </c>
      <c r="Q142" s="12" t="s">
        <v>8315</v>
      </c>
      <c r="R142" t="s">
        <v>8316</v>
      </c>
      <c r="S142" s="16">
        <v>41839.175706018519</v>
      </c>
      <c r="T142" s="16">
        <v>41853.175706018519</v>
      </c>
      <c r="U142">
        <f t="shared" si="7"/>
        <v>63.36</v>
      </c>
    </row>
    <row r="143" spans="1:21" ht="48" x14ac:dyDescent="0.2">
      <c r="A143" s="10">
        <v>3168</v>
      </c>
      <c r="B143" s="3" t="s">
        <v>3168</v>
      </c>
      <c r="C143" s="3" t="s">
        <v>7278</v>
      </c>
      <c r="D143" s="6">
        <v>2500</v>
      </c>
      <c r="E143" s="8">
        <v>3105</v>
      </c>
      <c r="F143" t="s">
        <v>8218</v>
      </c>
      <c r="G143" t="s">
        <v>8223</v>
      </c>
      <c r="H143" t="s">
        <v>8245</v>
      </c>
      <c r="I143">
        <v>1402696800</v>
      </c>
      <c r="J143">
        <v>1399948353</v>
      </c>
      <c r="K143" t="b">
        <v>1</v>
      </c>
      <c r="L143">
        <v>61</v>
      </c>
      <c r="M143" t="b">
        <v>1</v>
      </c>
      <c r="N143" t="s">
        <v>8269</v>
      </c>
      <c r="O143">
        <v>124</v>
      </c>
      <c r="P143">
        <v>50.9</v>
      </c>
      <c r="Q143" s="12" t="s">
        <v>8315</v>
      </c>
      <c r="R143" t="s">
        <v>8316</v>
      </c>
      <c r="S143" s="16">
        <v>41772.105937500004</v>
      </c>
      <c r="T143" s="16">
        <v>41803.916666666664</v>
      </c>
      <c r="U143">
        <f t="shared" ref="U143:U144" si="8">IFERROR(ROUND(E143/L143,2),0)</f>
        <v>50.9</v>
      </c>
    </row>
    <row r="144" spans="1:21" ht="32" x14ac:dyDescent="0.2">
      <c r="A144" s="10">
        <v>3169</v>
      </c>
      <c r="B144" s="3" t="s">
        <v>3169</v>
      </c>
      <c r="C144" s="3" t="s">
        <v>7279</v>
      </c>
      <c r="D144" s="6">
        <v>8000</v>
      </c>
      <c r="E144" s="8">
        <v>8241</v>
      </c>
      <c r="F144" t="s">
        <v>8218</v>
      </c>
      <c r="G144" t="s">
        <v>8223</v>
      </c>
      <c r="H144" t="s">
        <v>8245</v>
      </c>
      <c r="I144">
        <v>1386910740</v>
      </c>
      <c r="J144">
        <v>1384364561</v>
      </c>
      <c r="K144" t="b">
        <v>1</v>
      </c>
      <c r="L144">
        <v>82</v>
      </c>
      <c r="M144" t="b">
        <v>1</v>
      </c>
      <c r="N144" t="s">
        <v>8269</v>
      </c>
      <c r="O144">
        <v>103</v>
      </c>
      <c r="P144">
        <v>100.5</v>
      </c>
      <c r="Q144" s="12" t="s">
        <v>8315</v>
      </c>
      <c r="R144" t="s">
        <v>8316</v>
      </c>
      <c r="S144" s="16">
        <v>41591.737974537034</v>
      </c>
      <c r="T144" s="16">
        <v>41621.207638888889</v>
      </c>
      <c r="U144">
        <f t="shared" si="8"/>
        <v>100.5</v>
      </c>
    </row>
    <row r="145" spans="1:21" ht="32" x14ac:dyDescent="0.2">
      <c r="A145" s="10">
        <v>3170</v>
      </c>
      <c r="B145" s="3" t="s">
        <v>3170</v>
      </c>
      <c r="C145" s="3" t="s">
        <v>7280</v>
      </c>
      <c r="D145" s="6">
        <v>2000</v>
      </c>
      <c r="E145" s="8">
        <v>2245</v>
      </c>
      <c r="F145" t="s">
        <v>8218</v>
      </c>
      <c r="G145" t="s">
        <v>8223</v>
      </c>
      <c r="H145" t="s">
        <v>8245</v>
      </c>
      <c r="I145">
        <v>1404273600</v>
      </c>
      <c r="J145">
        <v>1401414944</v>
      </c>
      <c r="K145" t="b">
        <v>1</v>
      </c>
      <c r="L145">
        <v>71</v>
      </c>
      <c r="M145" t="b">
        <v>1</v>
      </c>
      <c r="N145" t="s">
        <v>8269</v>
      </c>
      <c r="O145">
        <v>112</v>
      </c>
      <c r="P145">
        <v>31.62</v>
      </c>
      <c r="Q145" s="12" t="s">
        <v>8315</v>
      </c>
      <c r="R145" t="s">
        <v>8316</v>
      </c>
      <c r="S145" s="16">
        <v>41789.080370370371</v>
      </c>
      <c r="T145" s="16">
        <v>41822.166666666664</v>
      </c>
      <c r="U145">
        <f t="shared" ref="U145:U151" si="9">IFERROR(ROUND(E145/L145,2),0)</f>
        <v>31.62</v>
      </c>
    </row>
    <row r="146" spans="1:21" ht="48" x14ac:dyDescent="0.2">
      <c r="A146" s="10">
        <v>3171</v>
      </c>
      <c r="B146" s="3" t="s">
        <v>3171</v>
      </c>
      <c r="C146" s="3" t="s">
        <v>7281</v>
      </c>
      <c r="D146" s="6">
        <v>7000</v>
      </c>
      <c r="E146" s="8">
        <v>7617</v>
      </c>
      <c r="F146" t="s">
        <v>8218</v>
      </c>
      <c r="G146" t="s">
        <v>8224</v>
      </c>
      <c r="H146" t="s">
        <v>8246</v>
      </c>
      <c r="I146">
        <v>1462545358</v>
      </c>
      <c r="J146">
        <v>1459953358</v>
      </c>
      <c r="K146" t="b">
        <v>1</v>
      </c>
      <c r="L146">
        <v>117</v>
      </c>
      <c r="M146" t="b">
        <v>1</v>
      </c>
      <c r="N146" t="s">
        <v>8269</v>
      </c>
      <c r="O146">
        <v>109</v>
      </c>
      <c r="P146">
        <v>65.099999999999994</v>
      </c>
      <c r="Q146" s="12" t="s">
        <v>8315</v>
      </c>
      <c r="R146" t="s">
        <v>8316</v>
      </c>
      <c r="S146" s="16">
        <v>42466.608310185184</v>
      </c>
      <c r="T146" s="16">
        <v>42496.608310185184</v>
      </c>
      <c r="U146">
        <f t="shared" si="9"/>
        <v>65.099999999999994</v>
      </c>
    </row>
    <row r="147" spans="1:21" ht="48" x14ac:dyDescent="0.2">
      <c r="A147" s="10">
        <v>3172</v>
      </c>
      <c r="B147" s="3" t="s">
        <v>3172</v>
      </c>
      <c r="C147" s="3" t="s">
        <v>7282</v>
      </c>
      <c r="D147" s="6">
        <v>2000</v>
      </c>
      <c r="E147" s="8">
        <v>2300</v>
      </c>
      <c r="F147" t="s">
        <v>8218</v>
      </c>
      <c r="G147" t="s">
        <v>8223</v>
      </c>
      <c r="H147" t="s">
        <v>8245</v>
      </c>
      <c r="I147">
        <v>1329240668</v>
      </c>
      <c r="J147">
        <v>1326648668</v>
      </c>
      <c r="K147" t="b">
        <v>1</v>
      </c>
      <c r="L147">
        <v>29</v>
      </c>
      <c r="M147" t="b">
        <v>1</v>
      </c>
      <c r="N147" t="s">
        <v>8269</v>
      </c>
      <c r="O147">
        <v>115</v>
      </c>
      <c r="P147">
        <v>79.31</v>
      </c>
      <c r="Q147" s="12" t="s">
        <v>8315</v>
      </c>
      <c r="R147" t="s">
        <v>8316</v>
      </c>
      <c r="S147" s="16">
        <v>40923.729953703703</v>
      </c>
      <c r="T147" s="16">
        <v>40953.729953703703</v>
      </c>
      <c r="U147">
        <f t="shared" si="9"/>
        <v>79.31</v>
      </c>
    </row>
    <row r="148" spans="1:21" ht="48" x14ac:dyDescent="0.2">
      <c r="A148" s="10">
        <v>3173</v>
      </c>
      <c r="B148" s="3" t="s">
        <v>3173</v>
      </c>
      <c r="C148" s="3" t="s">
        <v>7283</v>
      </c>
      <c r="D148" s="6">
        <v>10000</v>
      </c>
      <c r="E148" s="8">
        <v>10300</v>
      </c>
      <c r="F148" t="s">
        <v>8218</v>
      </c>
      <c r="G148" t="s">
        <v>8223</v>
      </c>
      <c r="H148" t="s">
        <v>8245</v>
      </c>
      <c r="I148">
        <v>1411765492</v>
      </c>
      <c r="J148">
        <v>1409173492</v>
      </c>
      <c r="K148" t="b">
        <v>1</v>
      </c>
      <c r="L148">
        <v>74</v>
      </c>
      <c r="M148" t="b">
        <v>1</v>
      </c>
      <c r="N148" t="s">
        <v>8269</v>
      </c>
      <c r="O148">
        <v>103</v>
      </c>
      <c r="P148">
        <v>139.19</v>
      </c>
      <c r="Q148" s="12" t="s">
        <v>8315</v>
      </c>
      <c r="R148" t="s">
        <v>8316</v>
      </c>
      <c r="S148" s="16">
        <v>41878.878379629627</v>
      </c>
      <c r="T148" s="16">
        <v>41908.878379629627</v>
      </c>
      <c r="U148">
        <f t="shared" si="9"/>
        <v>139.19</v>
      </c>
    </row>
    <row r="149" spans="1:21" ht="48" x14ac:dyDescent="0.2">
      <c r="A149" s="10">
        <v>3174</v>
      </c>
      <c r="B149" s="3" t="s">
        <v>3174</v>
      </c>
      <c r="C149" s="3" t="s">
        <v>7284</v>
      </c>
      <c r="D149" s="6">
        <v>3000</v>
      </c>
      <c r="E149" s="8">
        <v>3034</v>
      </c>
      <c r="F149" t="s">
        <v>8218</v>
      </c>
      <c r="G149" t="s">
        <v>8223</v>
      </c>
      <c r="H149" t="s">
        <v>8245</v>
      </c>
      <c r="I149">
        <v>1408999508</v>
      </c>
      <c r="J149">
        <v>1407789908</v>
      </c>
      <c r="K149" t="b">
        <v>1</v>
      </c>
      <c r="L149">
        <v>23</v>
      </c>
      <c r="M149" t="b">
        <v>1</v>
      </c>
      <c r="N149" t="s">
        <v>8269</v>
      </c>
      <c r="O149">
        <v>101</v>
      </c>
      <c r="P149">
        <v>131.91</v>
      </c>
      <c r="Q149" s="12" t="s">
        <v>8315</v>
      </c>
      <c r="R149" t="s">
        <v>8316</v>
      </c>
      <c r="S149" s="16">
        <v>41862.864675925928</v>
      </c>
      <c r="T149" s="16">
        <v>41876.864675925928</v>
      </c>
      <c r="U149">
        <f t="shared" si="9"/>
        <v>131.91</v>
      </c>
    </row>
    <row r="150" spans="1:21" ht="48" x14ac:dyDescent="0.2">
      <c r="A150" s="10">
        <v>3175</v>
      </c>
      <c r="B150" s="3" t="s">
        <v>3175</v>
      </c>
      <c r="C150" s="3" t="s">
        <v>7285</v>
      </c>
      <c r="D150" s="6">
        <v>5000</v>
      </c>
      <c r="E150" s="8">
        <v>5478</v>
      </c>
      <c r="F150" t="s">
        <v>8218</v>
      </c>
      <c r="G150" t="s">
        <v>8223</v>
      </c>
      <c r="H150" t="s">
        <v>8245</v>
      </c>
      <c r="I150">
        <v>1297977427</v>
      </c>
      <c r="J150">
        <v>1292793427</v>
      </c>
      <c r="K150" t="b">
        <v>1</v>
      </c>
      <c r="L150">
        <v>60</v>
      </c>
      <c r="M150" t="b">
        <v>1</v>
      </c>
      <c r="N150" t="s">
        <v>8269</v>
      </c>
      <c r="O150">
        <v>110</v>
      </c>
      <c r="P150">
        <v>91.3</v>
      </c>
      <c r="Q150" s="12" t="s">
        <v>8315</v>
      </c>
      <c r="R150" t="s">
        <v>8316</v>
      </c>
      <c r="S150" s="16">
        <v>40531.886886574073</v>
      </c>
      <c r="T150" s="16">
        <v>40591.886886574073</v>
      </c>
      <c r="U150">
        <f t="shared" si="9"/>
        <v>91.3</v>
      </c>
    </row>
    <row r="151" spans="1:21" ht="48" x14ac:dyDescent="0.2">
      <c r="A151" s="10">
        <v>3176</v>
      </c>
      <c r="B151" s="3" t="s">
        <v>3176</v>
      </c>
      <c r="C151" s="3" t="s">
        <v>7286</v>
      </c>
      <c r="D151" s="6">
        <v>1900</v>
      </c>
      <c r="E151" s="8">
        <v>2182</v>
      </c>
      <c r="F151" t="s">
        <v>8218</v>
      </c>
      <c r="G151" t="s">
        <v>8223</v>
      </c>
      <c r="H151" t="s">
        <v>8245</v>
      </c>
      <c r="I151">
        <v>1376838000</v>
      </c>
      <c r="J151">
        <v>1374531631</v>
      </c>
      <c r="K151" t="b">
        <v>1</v>
      </c>
      <c r="L151">
        <v>55</v>
      </c>
      <c r="M151" t="b">
        <v>1</v>
      </c>
      <c r="N151" t="s">
        <v>8269</v>
      </c>
      <c r="O151">
        <v>115</v>
      </c>
      <c r="P151">
        <v>39.67</v>
      </c>
      <c r="Q151" s="12" t="s">
        <v>8315</v>
      </c>
      <c r="R151" t="s">
        <v>8316</v>
      </c>
      <c r="S151" s="16">
        <v>41477.930914351848</v>
      </c>
      <c r="T151" s="16">
        <v>41504.625</v>
      </c>
      <c r="U151">
        <f t="shared" si="9"/>
        <v>39.67</v>
      </c>
    </row>
    <row r="152" spans="1:21" ht="48" x14ac:dyDescent="0.2">
      <c r="A152" s="10">
        <v>3177</v>
      </c>
      <c r="B152" s="3" t="s">
        <v>3177</v>
      </c>
      <c r="C152" s="3" t="s">
        <v>7287</v>
      </c>
      <c r="D152" s="6">
        <v>2500</v>
      </c>
      <c r="E152" s="8">
        <v>2935</v>
      </c>
      <c r="F152" t="s">
        <v>8218</v>
      </c>
      <c r="G152" t="s">
        <v>8223</v>
      </c>
      <c r="H152" t="s">
        <v>8245</v>
      </c>
      <c r="I152">
        <v>1403366409</v>
      </c>
      <c r="J152">
        <v>1400774409</v>
      </c>
      <c r="K152" t="b">
        <v>1</v>
      </c>
      <c r="L152">
        <v>51</v>
      </c>
      <c r="M152" t="b">
        <v>1</v>
      </c>
      <c r="N152" t="s">
        <v>8269</v>
      </c>
      <c r="O152">
        <v>117</v>
      </c>
      <c r="P152">
        <v>57.55</v>
      </c>
      <c r="Q152" s="12" t="s">
        <v>8315</v>
      </c>
      <c r="R152" t="s">
        <v>8316</v>
      </c>
      <c r="S152" s="16">
        <v>41781.666770833333</v>
      </c>
      <c r="T152" s="16">
        <v>41811.666770833333</v>
      </c>
      <c r="U152">
        <f t="shared" ref="U152:U154" si="10">IFERROR(ROUND(E152/L152,2),0)</f>
        <v>57.55</v>
      </c>
    </row>
    <row r="153" spans="1:21" ht="48" x14ac:dyDescent="0.2">
      <c r="A153" s="10">
        <v>3178</v>
      </c>
      <c r="B153" s="3" t="s">
        <v>3178</v>
      </c>
      <c r="C153" s="3" t="s">
        <v>7288</v>
      </c>
      <c r="D153" s="6">
        <v>1500</v>
      </c>
      <c r="E153" s="8">
        <v>2576</v>
      </c>
      <c r="F153" t="s">
        <v>8218</v>
      </c>
      <c r="G153" t="s">
        <v>8224</v>
      </c>
      <c r="H153" t="s">
        <v>8246</v>
      </c>
      <c r="I153">
        <v>1405521075</v>
      </c>
      <c r="J153">
        <v>1402929075</v>
      </c>
      <c r="K153" t="b">
        <v>1</v>
      </c>
      <c r="L153">
        <v>78</v>
      </c>
      <c r="M153" t="b">
        <v>1</v>
      </c>
      <c r="N153" t="s">
        <v>8269</v>
      </c>
      <c r="O153">
        <v>172</v>
      </c>
      <c r="P153">
        <v>33.03</v>
      </c>
      <c r="Q153" s="12" t="s">
        <v>8315</v>
      </c>
      <c r="R153" t="s">
        <v>8316</v>
      </c>
      <c r="S153" s="16">
        <v>41806.605034722219</v>
      </c>
      <c r="T153" s="16">
        <v>41836.605034722219</v>
      </c>
      <c r="U153">
        <f t="shared" si="10"/>
        <v>33.03</v>
      </c>
    </row>
    <row r="154" spans="1:21" ht="32" x14ac:dyDescent="0.2">
      <c r="A154" s="10">
        <v>3179</v>
      </c>
      <c r="B154" s="3" t="s">
        <v>3179</v>
      </c>
      <c r="C154" s="3" t="s">
        <v>7289</v>
      </c>
      <c r="D154" s="6">
        <v>4200</v>
      </c>
      <c r="E154" s="8">
        <v>4794.82</v>
      </c>
      <c r="F154" t="s">
        <v>8218</v>
      </c>
      <c r="G154" t="s">
        <v>8223</v>
      </c>
      <c r="H154" t="s">
        <v>8245</v>
      </c>
      <c r="I154">
        <v>1367859071</v>
      </c>
      <c r="J154">
        <v>1365699071</v>
      </c>
      <c r="K154" t="b">
        <v>1</v>
      </c>
      <c r="L154">
        <v>62</v>
      </c>
      <c r="M154" t="b">
        <v>1</v>
      </c>
      <c r="N154" t="s">
        <v>8269</v>
      </c>
      <c r="O154">
        <v>114</v>
      </c>
      <c r="P154">
        <v>77.34</v>
      </c>
      <c r="Q154" s="12" t="s">
        <v>8315</v>
      </c>
      <c r="R154" t="s">
        <v>8316</v>
      </c>
      <c r="S154" s="16">
        <v>41375.702210648145</v>
      </c>
      <c r="T154" s="16">
        <v>41400.702210648145</v>
      </c>
      <c r="U154">
        <f t="shared" si="10"/>
        <v>77.34</v>
      </c>
    </row>
    <row r="155" spans="1:21" ht="32" x14ac:dyDescent="0.2">
      <c r="A155" s="10">
        <v>3180</v>
      </c>
      <c r="B155" s="3" t="s">
        <v>3180</v>
      </c>
      <c r="C155" s="3" t="s">
        <v>7290</v>
      </c>
      <c r="D155" s="6">
        <v>1200</v>
      </c>
      <c r="E155" s="8">
        <v>1437</v>
      </c>
      <c r="F155" t="s">
        <v>8218</v>
      </c>
      <c r="G155" t="s">
        <v>8224</v>
      </c>
      <c r="H155" t="s">
        <v>8246</v>
      </c>
      <c r="I155">
        <v>1403258049</v>
      </c>
      <c r="J155">
        <v>1400666049</v>
      </c>
      <c r="K155" t="b">
        <v>1</v>
      </c>
      <c r="L155">
        <v>45</v>
      </c>
      <c r="M155" t="b">
        <v>1</v>
      </c>
      <c r="N155" t="s">
        <v>8269</v>
      </c>
      <c r="O155">
        <v>120</v>
      </c>
      <c r="P155">
        <v>31.93</v>
      </c>
      <c r="Q155" s="12" t="s">
        <v>8315</v>
      </c>
      <c r="R155" t="s">
        <v>8316</v>
      </c>
      <c r="S155" s="16">
        <v>41780.412604166668</v>
      </c>
      <c r="T155" s="16">
        <v>41810.412604166668</v>
      </c>
      <c r="U155">
        <f t="shared" ref="U155:U163" si="11">IFERROR(ROUND(E155/L155,2),0)</f>
        <v>31.93</v>
      </c>
    </row>
    <row r="156" spans="1:21" ht="48" x14ac:dyDescent="0.2">
      <c r="A156" s="10">
        <v>3181</v>
      </c>
      <c r="B156" s="3" t="s">
        <v>3181</v>
      </c>
      <c r="C156" s="3" t="s">
        <v>7291</v>
      </c>
      <c r="D156" s="6">
        <v>500</v>
      </c>
      <c r="E156" s="8">
        <v>545</v>
      </c>
      <c r="F156" t="s">
        <v>8218</v>
      </c>
      <c r="G156" t="s">
        <v>8224</v>
      </c>
      <c r="H156" t="s">
        <v>8246</v>
      </c>
      <c r="I156">
        <v>1402848000</v>
      </c>
      <c r="J156">
        <v>1400570787</v>
      </c>
      <c r="K156" t="b">
        <v>1</v>
      </c>
      <c r="L156">
        <v>15</v>
      </c>
      <c r="M156" t="b">
        <v>1</v>
      </c>
      <c r="N156" t="s">
        <v>8269</v>
      </c>
      <c r="O156">
        <v>109</v>
      </c>
      <c r="P156">
        <v>36.33</v>
      </c>
      <c r="Q156" s="12" t="s">
        <v>8315</v>
      </c>
      <c r="R156" t="s">
        <v>8316</v>
      </c>
      <c r="S156" s="16">
        <v>41779.310034722221</v>
      </c>
      <c r="T156" s="16">
        <v>41805.666666666664</v>
      </c>
      <c r="U156">
        <f t="shared" si="11"/>
        <v>36.33</v>
      </c>
    </row>
    <row r="157" spans="1:21" ht="48" x14ac:dyDescent="0.2">
      <c r="A157" s="10">
        <v>3182</v>
      </c>
      <c r="B157" s="3" t="s">
        <v>3182</v>
      </c>
      <c r="C157" s="3" t="s">
        <v>7292</v>
      </c>
      <c r="D157" s="6">
        <v>7000</v>
      </c>
      <c r="E157" s="8">
        <v>7062</v>
      </c>
      <c r="F157" t="s">
        <v>8218</v>
      </c>
      <c r="G157" t="s">
        <v>8223</v>
      </c>
      <c r="H157" t="s">
        <v>8245</v>
      </c>
      <c r="I157">
        <v>1328029200</v>
      </c>
      <c r="J157">
        <v>1323211621</v>
      </c>
      <c r="K157" t="b">
        <v>1</v>
      </c>
      <c r="L157">
        <v>151</v>
      </c>
      <c r="M157" t="b">
        <v>1</v>
      </c>
      <c r="N157" t="s">
        <v>8269</v>
      </c>
      <c r="O157">
        <v>101</v>
      </c>
      <c r="P157">
        <v>46.77</v>
      </c>
      <c r="Q157" s="12" t="s">
        <v>8315</v>
      </c>
      <c r="R157" t="s">
        <v>8316</v>
      </c>
      <c r="S157" s="16">
        <v>40883.949317129627</v>
      </c>
      <c r="T157" s="16">
        <v>40939.708333333336</v>
      </c>
      <c r="U157">
        <f t="shared" si="11"/>
        <v>46.77</v>
      </c>
    </row>
    <row r="158" spans="1:21" ht="32" x14ac:dyDescent="0.2">
      <c r="A158" s="10">
        <v>3183</v>
      </c>
      <c r="B158" s="3" t="s">
        <v>3183</v>
      </c>
      <c r="C158" s="3" t="s">
        <v>7293</v>
      </c>
      <c r="D158" s="6">
        <v>2500</v>
      </c>
      <c r="E158" s="8">
        <v>2725</v>
      </c>
      <c r="F158" t="s">
        <v>8218</v>
      </c>
      <c r="G158" t="s">
        <v>8223</v>
      </c>
      <c r="H158" t="s">
        <v>8245</v>
      </c>
      <c r="I158">
        <v>1377284669</v>
      </c>
      <c r="J158">
        <v>1375729469</v>
      </c>
      <c r="K158" t="b">
        <v>1</v>
      </c>
      <c r="L158">
        <v>68</v>
      </c>
      <c r="M158" t="b">
        <v>1</v>
      </c>
      <c r="N158" t="s">
        <v>8269</v>
      </c>
      <c r="O158">
        <v>109</v>
      </c>
      <c r="P158">
        <v>40.07</v>
      </c>
      <c r="Q158" s="12" t="s">
        <v>8315</v>
      </c>
      <c r="R158" t="s">
        <v>8316</v>
      </c>
      <c r="S158" s="16">
        <v>41491.79478009259</v>
      </c>
      <c r="T158" s="16">
        <v>41509.79478009259</v>
      </c>
      <c r="U158">
        <f t="shared" si="11"/>
        <v>40.07</v>
      </c>
    </row>
    <row r="159" spans="1:21" ht="32" x14ac:dyDescent="0.2">
      <c r="A159" s="10">
        <v>3184</v>
      </c>
      <c r="B159" s="3" t="s">
        <v>3184</v>
      </c>
      <c r="C159" s="3" t="s">
        <v>7294</v>
      </c>
      <c r="D159" s="6">
        <v>4300</v>
      </c>
      <c r="E159" s="8">
        <v>4610</v>
      </c>
      <c r="F159" t="s">
        <v>8218</v>
      </c>
      <c r="G159" t="s">
        <v>8223</v>
      </c>
      <c r="H159" t="s">
        <v>8245</v>
      </c>
      <c r="I159">
        <v>1404258631</v>
      </c>
      <c r="J159">
        <v>1401666631</v>
      </c>
      <c r="K159" t="b">
        <v>1</v>
      </c>
      <c r="L159">
        <v>46</v>
      </c>
      <c r="M159" t="b">
        <v>1</v>
      </c>
      <c r="N159" t="s">
        <v>8269</v>
      </c>
      <c r="O159">
        <v>107</v>
      </c>
      <c r="P159">
        <v>100.22</v>
      </c>
      <c r="Q159" s="12" t="s">
        <v>8315</v>
      </c>
      <c r="R159" t="s">
        <v>8316</v>
      </c>
      <c r="S159" s="16">
        <v>41791.993414351848</v>
      </c>
      <c r="T159" s="16">
        <v>41821.993414351848</v>
      </c>
      <c r="U159">
        <f t="shared" si="11"/>
        <v>100.22</v>
      </c>
    </row>
    <row r="160" spans="1:21" ht="48" x14ac:dyDescent="0.2">
      <c r="A160" s="10">
        <v>3185</v>
      </c>
      <c r="B160" s="3" t="s">
        <v>3185</v>
      </c>
      <c r="C160" s="3" t="s">
        <v>7295</v>
      </c>
      <c r="D160" s="6">
        <v>1000</v>
      </c>
      <c r="E160" s="8">
        <v>1000</v>
      </c>
      <c r="F160" t="s">
        <v>8218</v>
      </c>
      <c r="G160" t="s">
        <v>8224</v>
      </c>
      <c r="H160" t="s">
        <v>8246</v>
      </c>
      <c r="I160">
        <v>1405553241</v>
      </c>
      <c r="J160">
        <v>1404948441</v>
      </c>
      <c r="K160" t="b">
        <v>1</v>
      </c>
      <c r="L160">
        <v>24</v>
      </c>
      <c r="M160" t="b">
        <v>1</v>
      </c>
      <c r="N160" t="s">
        <v>8269</v>
      </c>
      <c r="O160">
        <v>100</v>
      </c>
      <c r="P160">
        <v>41.67</v>
      </c>
      <c r="Q160" s="12" t="s">
        <v>8315</v>
      </c>
      <c r="R160" t="s">
        <v>8316</v>
      </c>
      <c r="S160" s="16">
        <v>41829.977326388893</v>
      </c>
      <c r="T160" s="16">
        <v>41836.977326388893</v>
      </c>
      <c r="U160">
        <f t="shared" si="11"/>
        <v>41.67</v>
      </c>
    </row>
    <row r="161" spans="1:21" ht="48" x14ac:dyDescent="0.2">
      <c r="A161" s="10">
        <v>3186</v>
      </c>
      <c r="B161" s="3" t="s">
        <v>3186</v>
      </c>
      <c r="C161" s="3" t="s">
        <v>7296</v>
      </c>
      <c r="D161" s="6">
        <v>3200</v>
      </c>
      <c r="E161" s="8">
        <v>3270</v>
      </c>
      <c r="F161" t="s">
        <v>8218</v>
      </c>
      <c r="G161" t="s">
        <v>8224</v>
      </c>
      <c r="H161" t="s">
        <v>8246</v>
      </c>
      <c r="I161">
        <v>1410901200</v>
      </c>
      <c r="J161">
        <v>1408313438</v>
      </c>
      <c r="K161" t="b">
        <v>1</v>
      </c>
      <c r="L161">
        <v>70</v>
      </c>
      <c r="M161" t="b">
        <v>1</v>
      </c>
      <c r="N161" t="s">
        <v>8269</v>
      </c>
      <c r="O161">
        <v>102</v>
      </c>
      <c r="P161">
        <v>46.71</v>
      </c>
      <c r="Q161" s="12" t="s">
        <v>8315</v>
      </c>
      <c r="R161" t="s">
        <v>8316</v>
      </c>
      <c r="S161" s="16">
        <v>41868.924050925925</v>
      </c>
      <c r="T161" s="16">
        <v>41898.875</v>
      </c>
      <c r="U161">
        <f t="shared" si="11"/>
        <v>46.71</v>
      </c>
    </row>
    <row r="162" spans="1:21" ht="48" x14ac:dyDescent="0.2">
      <c r="A162" s="10">
        <v>3187</v>
      </c>
      <c r="B162" s="3" t="s">
        <v>3187</v>
      </c>
      <c r="C162" s="3" t="s">
        <v>7297</v>
      </c>
      <c r="D162" s="6">
        <v>15000</v>
      </c>
      <c r="E162" s="8">
        <v>17444</v>
      </c>
      <c r="F162" t="s">
        <v>8218</v>
      </c>
      <c r="G162" t="s">
        <v>8223</v>
      </c>
      <c r="H162" t="s">
        <v>8245</v>
      </c>
      <c r="I162">
        <v>1407167973</v>
      </c>
      <c r="J162">
        <v>1405439973</v>
      </c>
      <c r="K162" t="b">
        <v>1</v>
      </c>
      <c r="L162">
        <v>244</v>
      </c>
      <c r="M162" t="b">
        <v>1</v>
      </c>
      <c r="N162" t="s">
        <v>8269</v>
      </c>
      <c r="O162">
        <v>116</v>
      </c>
      <c r="P162">
        <v>71.489999999999995</v>
      </c>
      <c r="Q162" s="12" t="s">
        <v>8315</v>
      </c>
      <c r="R162" t="s">
        <v>8316</v>
      </c>
      <c r="S162" s="16">
        <v>41835.666354166664</v>
      </c>
      <c r="T162" s="16">
        <v>41855.666354166664</v>
      </c>
      <c r="U162">
        <f t="shared" si="11"/>
        <v>71.489999999999995</v>
      </c>
    </row>
    <row r="163" spans="1:21" ht="48" x14ac:dyDescent="0.2">
      <c r="A163" s="10">
        <v>3208</v>
      </c>
      <c r="B163" s="3" t="s">
        <v>3208</v>
      </c>
      <c r="C163" s="3" t="s">
        <v>7318</v>
      </c>
      <c r="D163" s="6">
        <v>5000</v>
      </c>
      <c r="E163" s="8">
        <v>5175</v>
      </c>
      <c r="F163" t="s">
        <v>8218</v>
      </c>
      <c r="G163" t="s">
        <v>8223</v>
      </c>
      <c r="H163" t="s">
        <v>8245</v>
      </c>
      <c r="I163">
        <v>1406557877</v>
      </c>
      <c r="J163">
        <v>1404743477</v>
      </c>
      <c r="K163" t="b">
        <v>1</v>
      </c>
      <c r="L163">
        <v>82</v>
      </c>
      <c r="M163" t="b">
        <v>1</v>
      </c>
      <c r="N163" t="s">
        <v>8269</v>
      </c>
      <c r="O163">
        <v>104</v>
      </c>
      <c r="P163">
        <v>63.11</v>
      </c>
      <c r="Q163" s="12" t="s">
        <v>8315</v>
      </c>
      <c r="R163" t="s">
        <v>8316</v>
      </c>
      <c r="S163" s="16">
        <v>41827.605057870373</v>
      </c>
      <c r="T163" s="16">
        <v>41848.605057870373</v>
      </c>
      <c r="U163">
        <f t="shared" si="11"/>
        <v>63.11</v>
      </c>
    </row>
    <row r="164" spans="1:21" ht="48" x14ac:dyDescent="0.2">
      <c r="A164" s="10">
        <v>3209</v>
      </c>
      <c r="B164" s="3" t="s">
        <v>3209</v>
      </c>
      <c r="C164" s="3" t="s">
        <v>7319</v>
      </c>
      <c r="D164" s="6">
        <v>9500</v>
      </c>
      <c r="E164" s="8">
        <v>11335.7</v>
      </c>
      <c r="F164" t="s">
        <v>8218</v>
      </c>
      <c r="G164" t="s">
        <v>8223</v>
      </c>
      <c r="H164" t="s">
        <v>8245</v>
      </c>
      <c r="I164">
        <v>1403305200</v>
      </c>
      <c r="J164">
        <v>1400512658</v>
      </c>
      <c r="K164" t="b">
        <v>1</v>
      </c>
      <c r="L164">
        <v>226</v>
      </c>
      <c r="M164" t="b">
        <v>1</v>
      </c>
      <c r="N164" t="s">
        <v>8269</v>
      </c>
      <c r="O164">
        <v>119</v>
      </c>
      <c r="P164">
        <v>50.16</v>
      </c>
      <c r="Q164" s="12" t="s">
        <v>8315</v>
      </c>
      <c r="R164" t="s">
        <v>8316</v>
      </c>
      <c r="S164" s="16">
        <v>41778.637245370373</v>
      </c>
      <c r="T164" s="16">
        <v>41810.958333333336</v>
      </c>
      <c r="U164">
        <f t="shared" ref="U164:U175" si="12">IFERROR(ROUND(E164/L164,2),0)</f>
        <v>50.16</v>
      </c>
    </row>
    <row r="165" spans="1:21" ht="48" x14ac:dyDescent="0.2">
      <c r="A165" s="10">
        <v>3210</v>
      </c>
      <c r="B165" s="3" t="s">
        <v>3210</v>
      </c>
      <c r="C165" s="3" t="s">
        <v>7320</v>
      </c>
      <c r="D165" s="6">
        <v>3000</v>
      </c>
      <c r="E165" s="8">
        <v>3773</v>
      </c>
      <c r="F165" t="s">
        <v>8218</v>
      </c>
      <c r="G165" t="s">
        <v>8223</v>
      </c>
      <c r="H165" t="s">
        <v>8245</v>
      </c>
      <c r="I165">
        <v>1338523140</v>
      </c>
      <c r="J165">
        <v>1334442519</v>
      </c>
      <c r="K165" t="b">
        <v>1</v>
      </c>
      <c r="L165">
        <v>60</v>
      </c>
      <c r="M165" t="b">
        <v>1</v>
      </c>
      <c r="N165" t="s">
        <v>8269</v>
      </c>
      <c r="O165">
        <v>126</v>
      </c>
      <c r="P165">
        <v>62.88</v>
      </c>
      <c r="Q165" s="12" t="s">
        <v>8315</v>
      </c>
      <c r="R165" t="s">
        <v>8316</v>
      </c>
      <c r="S165" s="16">
        <v>41013.936562499999</v>
      </c>
      <c r="T165" s="16">
        <v>41061.165972222225</v>
      </c>
      <c r="U165">
        <f t="shared" si="12"/>
        <v>62.88</v>
      </c>
    </row>
    <row r="166" spans="1:21" ht="48" x14ac:dyDescent="0.2">
      <c r="A166" s="10">
        <v>3211</v>
      </c>
      <c r="B166" s="3" t="s">
        <v>3211</v>
      </c>
      <c r="C166" s="3" t="s">
        <v>7321</v>
      </c>
      <c r="D166" s="6">
        <v>23000</v>
      </c>
      <c r="E166" s="8">
        <v>27541</v>
      </c>
      <c r="F166" t="s">
        <v>8218</v>
      </c>
      <c r="G166" t="s">
        <v>8223</v>
      </c>
      <c r="H166" t="s">
        <v>8245</v>
      </c>
      <c r="I166">
        <v>1408068000</v>
      </c>
      <c r="J166">
        <v>1405346680</v>
      </c>
      <c r="K166" t="b">
        <v>1</v>
      </c>
      <c r="L166">
        <v>322</v>
      </c>
      <c r="M166" t="b">
        <v>1</v>
      </c>
      <c r="N166" t="s">
        <v>8269</v>
      </c>
      <c r="O166">
        <v>120</v>
      </c>
      <c r="P166">
        <v>85.53</v>
      </c>
      <c r="Q166" s="12" t="s">
        <v>8315</v>
      </c>
      <c r="R166" t="s">
        <v>8316</v>
      </c>
      <c r="S166" s="16">
        <v>41834.586574074077</v>
      </c>
      <c r="T166" s="16">
        <v>41866.083333333336</v>
      </c>
      <c r="U166">
        <f t="shared" si="12"/>
        <v>85.53</v>
      </c>
    </row>
    <row r="167" spans="1:21" ht="32" x14ac:dyDescent="0.2">
      <c r="A167" s="10">
        <v>3212</v>
      </c>
      <c r="B167" s="3" t="s">
        <v>3212</v>
      </c>
      <c r="C167" s="3" t="s">
        <v>7322</v>
      </c>
      <c r="D167" s="6">
        <v>4000</v>
      </c>
      <c r="E167" s="8">
        <v>5050</v>
      </c>
      <c r="F167" t="s">
        <v>8218</v>
      </c>
      <c r="G167" t="s">
        <v>8223</v>
      </c>
      <c r="H167" t="s">
        <v>8245</v>
      </c>
      <c r="I167">
        <v>1407524751</v>
      </c>
      <c r="J167">
        <v>1404932751</v>
      </c>
      <c r="K167" t="b">
        <v>1</v>
      </c>
      <c r="L167">
        <v>94</v>
      </c>
      <c r="M167" t="b">
        <v>1</v>
      </c>
      <c r="N167" t="s">
        <v>8269</v>
      </c>
      <c r="O167">
        <v>126</v>
      </c>
      <c r="P167">
        <v>53.72</v>
      </c>
      <c r="Q167" s="12" t="s">
        <v>8315</v>
      </c>
      <c r="R167" t="s">
        <v>8316</v>
      </c>
      <c r="S167" s="16">
        <v>41829.795729166668</v>
      </c>
      <c r="T167" s="16">
        <v>41859.795729166668</v>
      </c>
      <c r="U167">
        <f t="shared" si="12"/>
        <v>53.72</v>
      </c>
    </row>
    <row r="168" spans="1:21" ht="48" x14ac:dyDescent="0.2">
      <c r="A168" s="10">
        <v>3213</v>
      </c>
      <c r="B168" s="3" t="s">
        <v>3213</v>
      </c>
      <c r="C168" s="3" t="s">
        <v>7323</v>
      </c>
      <c r="D168" s="6">
        <v>6000</v>
      </c>
      <c r="E168" s="8">
        <v>6007</v>
      </c>
      <c r="F168" t="s">
        <v>8218</v>
      </c>
      <c r="G168" t="s">
        <v>8224</v>
      </c>
      <c r="H168" t="s">
        <v>8246</v>
      </c>
      <c r="I168">
        <v>1437934759</v>
      </c>
      <c r="J168">
        <v>1434478759</v>
      </c>
      <c r="K168" t="b">
        <v>1</v>
      </c>
      <c r="L168">
        <v>47</v>
      </c>
      <c r="M168" t="b">
        <v>1</v>
      </c>
      <c r="N168" t="s">
        <v>8269</v>
      </c>
      <c r="O168">
        <v>100</v>
      </c>
      <c r="P168">
        <v>127.81</v>
      </c>
      <c r="Q168" s="12" t="s">
        <v>8315</v>
      </c>
      <c r="R168" t="s">
        <v>8316</v>
      </c>
      <c r="S168" s="16">
        <v>42171.763414351852</v>
      </c>
      <c r="T168" s="16">
        <v>42211.763414351852</v>
      </c>
      <c r="U168">
        <f t="shared" si="12"/>
        <v>127.81</v>
      </c>
    </row>
    <row r="169" spans="1:21" ht="48" x14ac:dyDescent="0.2">
      <c r="A169" s="10">
        <v>3214</v>
      </c>
      <c r="B169" s="3" t="s">
        <v>3214</v>
      </c>
      <c r="C169" s="3" t="s">
        <v>7324</v>
      </c>
      <c r="D169" s="6">
        <v>12000</v>
      </c>
      <c r="E169" s="8">
        <v>12256</v>
      </c>
      <c r="F169" t="s">
        <v>8218</v>
      </c>
      <c r="G169" t="s">
        <v>8224</v>
      </c>
      <c r="H169" t="s">
        <v>8246</v>
      </c>
      <c r="I169">
        <v>1452038100</v>
      </c>
      <c r="J169">
        <v>1448823673</v>
      </c>
      <c r="K169" t="b">
        <v>1</v>
      </c>
      <c r="L169">
        <v>115</v>
      </c>
      <c r="M169" t="b">
        <v>1</v>
      </c>
      <c r="N169" t="s">
        <v>8269</v>
      </c>
      <c r="O169">
        <v>102</v>
      </c>
      <c r="P169">
        <v>106.57</v>
      </c>
      <c r="Q169" s="12" t="s">
        <v>8315</v>
      </c>
      <c r="R169" t="s">
        <v>8316</v>
      </c>
      <c r="S169" s="16">
        <v>42337.792511574073</v>
      </c>
      <c r="T169" s="16">
        <v>42374.996527777781</v>
      </c>
      <c r="U169">
        <f t="shared" si="12"/>
        <v>106.57</v>
      </c>
    </row>
    <row r="170" spans="1:21" ht="64" x14ac:dyDescent="0.2">
      <c r="A170" s="10">
        <v>3215</v>
      </c>
      <c r="B170" s="3" t="s">
        <v>3215</v>
      </c>
      <c r="C170" s="3" t="s">
        <v>7325</v>
      </c>
      <c r="D170" s="6">
        <v>35000</v>
      </c>
      <c r="E170" s="8">
        <v>35123</v>
      </c>
      <c r="F170" t="s">
        <v>8218</v>
      </c>
      <c r="G170" t="s">
        <v>8223</v>
      </c>
      <c r="H170" t="s">
        <v>8245</v>
      </c>
      <c r="I170">
        <v>1441857540</v>
      </c>
      <c r="J170">
        <v>1438617471</v>
      </c>
      <c r="K170" t="b">
        <v>1</v>
      </c>
      <c r="L170">
        <v>134</v>
      </c>
      <c r="M170" t="b">
        <v>1</v>
      </c>
      <c r="N170" t="s">
        <v>8269</v>
      </c>
      <c r="O170">
        <v>100</v>
      </c>
      <c r="P170">
        <v>262.11</v>
      </c>
      <c r="Q170" s="12" t="s">
        <v>8315</v>
      </c>
      <c r="R170" t="s">
        <v>8316</v>
      </c>
      <c r="S170" s="16">
        <v>42219.665173611109</v>
      </c>
      <c r="T170" s="16">
        <v>42257.165972222225</v>
      </c>
      <c r="U170">
        <f t="shared" si="12"/>
        <v>262.11</v>
      </c>
    </row>
    <row r="171" spans="1:21" ht="48" x14ac:dyDescent="0.2">
      <c r="A171" s="10">
        <v>3216</v>
      </c>
      <c r="B171" s="3" t="s">
        <v>3216</v>
      </c>
      <c r="C171" s="3" t="s">
        <v>7326</v>
      </c>
      <c r="D171" s="6">
        <v>2000</v>
      </c>
      <c r="E171" s="8">
        <v>2001</v>
      </c>
      <c r="F171" t="s">
        <v>8218</v>
      </c>
      <c r="G171" t="s">
        <v>8224</v>
      </c>
      <c r="H171" t="s">
        <v>8246</v>
      </c>
      <c r="I171">
        <v>1436625000</v>
      </c>
      <c r="J171">
        <v>1433934371</v>
      </c>
      <c r="K171" t="b">
        <v>1</v>
      </c>
      <c r="L171">
        <v>35</v>
      </c>
      <c r="M171" t="b">
        <v>1</v>
      </c>
      <c r="N171" t="s">
        <v>8269</v>
      </c>
      <c r="O171">
        <v>100</v>
      </c>
      <c r="P171">
        <v>57.17</v>
      </c>
      <c r="Q171" s="12" t="s">
        <v>8315</v>
      </c>
      <c r="R171" t="s">
        <v>8316</v>
      </c>
      <c r="S171" s="16">
        <v>42165.462627314817</v>
      </c>
      <c r="T171" s="16">
        <v>42196.604166666672</v>
      </c>
      <c r="U171">
        <f t="shared" si="12"/>
        <v>57.17</v>
      </c>
    </row>
    <row r="172" spans="1:21" ht="32" x14ac:dyDescent="0.2">
      <c r="A172" s="10">
        <v>3217</v>
      </c>
      <c r="B172" s="3" t="s">
        <v>3217</v>
      </c>
      <c r="C172" s="3" t="s">
        <v>7327</v>
      </c>
      <c r="D172" s="6">
        <v>4500</v>
      </c>
      <c r="E172" s="8">
        <v>5221</v>
      </c>
      <c r="F172" t="s">
        <v>8218</v>
      </c>
      <c r="G172" t="s">
        <v>8223</v>
      </c>
      <c r="H172" t="s">
        <v>8245</v>
      </c>
      <c r="I172">
        <v>1478264784</v>
      </c>
      <c r="J172">
        <v>1475672784</v>
      </c>
      <c r="K172" t="b">
        <v>1</v>
      </c>
      <c r="L172">
        <v>104</v>
      </c>
      <c r="M172" t="b">
        <v>1</v>
      </c>
      <c r="N172" t="s">
        <v>8269</v>
      </c>
      <c r="O172">
        <v>116</v>
      </c>
      <c r="P172">
        <v>50.2</v>
      </c>
      <c r="Q172" s="12" t="s">
        <v>8315</v>
      </c>
      <c r="R172" t="s">
        <v>8316</v>
      </c>
      <c r="S172" s="16">
        <v>42648.546111111107</v>
      </c>
      <c r="T172" s="16">
        <v>42678.546111111107</v>
      </c>
      <c r="U172">
        <f t="shared" si="12"/>
        <v>50.2</v>
      </c>
    </row>
    <row r="173" spans="1:21" ht="48" x14ac:dyDescent="0.2">
      <c r="A173" s="10">
        <v>3218</v>
      </c>
      <c r="B173" s="3" t="s">
        <v>3218</v>
      </c>
      <c r="C173" s="3" t="s">
        <v>7328</v>
      </c>
      <c r="D173" s="6">
        <v>12000</v>
      </c>
      <c r="E173" s="8">
        <v>12252</v>
      </c>
      <c r="F173" t="s">
        <v>8218</v>
      </c>
      <c r="G173" t="s">
        <v>8224</v>
      </c>
      <c r="H173" t="s">
        <v>8246</v>
      </c>
      <c r="I173">
        <v>1419984000</v>
      </c>
      <c r="J173">
        <v>1417132986</v>
      </c>
      <c r="K173" t="b">
        <v>1</v>
      </c>
      <c r="L173">
        <v>184</v>
      </c>
      <c r="M173" t="b">
        <v>1</v>
      </c>
      <c r="N173" t="s">
        <v>8269</v>
      </c>
      <c r="O173">
        <v>102</v>
      </c>
      <c r="P173">
        <v>66.59</v>
      </c>
      <c r="Q173" s="12" t="s">
        <v>8315</v>
      </c>
      <c r="R173" t="s">
        <v>8316</v>
      </c>
      <c r="S173" s="16">
        <v>41971.002152777779</v>
      </c>
      <c r="T173" s="16">
        <v>42004</v>
      </c>
      <c r="U173">
        <f t="shared" si="12"/>
        <v>66.59</v>
      </c>
    </row>
    <row r="174" spans="1:21" ht="32" x14ac:dyDescent="0.2">
      <c r="A174" s="10">
        <v>3219</v>
      </c>
      <c r="B174" s="3" t="s">
        <v>3219</v>
      </c>
      <c r="C174" s="3" t="s">
        <v>7329</v>
      </c>
      <c r="D174" s="6">
        <v>20000</v>
      </c>
      <c r="E174" s="8">
        <v>20022</v>
      </c>
      <c r="F174" t="s">
        <v>8218</v>
      </c>
      <c r="G174" t="s">
        <v>8223</v>
      </c>
      <c r="H174" t="s">
        <v>8245</v>
      </c>
      <c r="I174">
        <v>1427063747</v>
      </c>
      <c r="J174">
        <v>1424043347</v>
      </c>
      <c r="K174" t="b">
        <v>1</v>
      </c>
      <c r="L174">
        <v>119</v>
      </c>
      <c r="M174" t="b">
        <v>1</v>
      </c>
      <c r="N174" t="s">
        <v>8269</v>
      </c>
      <c r="O174">
        <v>100</v>
      </c>
      <c r="P174">
        <v>168.25</v>
      </c>
      <c r="Q174" s="12" t="s">
        <v>8315</v>
      </c>
      <c r="R174" t="s">
        <v>8316</v>
      </c>
      <c r="S174" s="16">
        <v>42050.983182870375</v>
      </c>
      <c r="T174" s="16">
        <v>42085.941516203704</v>
      </c>
      <c r="U174">
        <f t="shared" si="12"/>
        <v>168.25</v>
      </c>
    </row>
    <row r="175" spans="1:21" ht="32" x14ac:dyDescent="0.2">
      <c r="A175" s="10">
        <v>3220</v>
      </c>
      <c r="B175" s="3" t="s">
        <v>3220</v>
      </c>
      <c r="C175" s="3" t="s">
        <v>7330</v>
      </c>
      <c r="D175" s="6">
        <v>15000</v>
      </c>
      <c r="E175" s="8">
        <v>15126</v>
      </c>
      <c r="F175" t="s">
        <v>8218</v>
      </c>
      <c r="G175" t="s">
        <v>8223</v>
      </c>
      <c r="H175" t="s">
        <v>8245</v>
      </c>
      <c r="I175">
        <v>1489352400</v>
      </c>
      <c r="J175">
        <v>1486411204</v>
      </c>
      <c r="K175" t="b">
        <v>1</v>
      </c>
      <c r="L175">
        <v>59</v>
      </c>
      <c r="M175" t="b">
        <v>1</v>
      </c>
      <c r="N175" t="s">
        <v>8269</v>
      </c>
      <c r="O175">
        <v>101</v>
      </c>
      <c r="P175">
        <v>256.37</v>
      </c>
      <c r="Q175" s="12" t="s">
        <v>8315</v>
      </c>
      <c r="R175" t="s">
        <v>8316</v>
      </c>
      <c r="S175" s="16">
        <v>42772.833379629628</v>
      </c>
      <c r="T175" s="16">
        <v>42806.875</v>
      </c>
      <c r="U175">
        <f t="shared" si="12"/>
        <v>256.37</v>
      </c>
    </row>
    <row r="176" spans="1:21" ht="48" x14ac:dyDescent="0.2">
      <c r="A176" s="10">
        <v>3221</v>
      </c>
      <c r="B176" s="3" t="s">
        <v>3221</v>
      </c>
      <c r="C176" s="3" t="s">
        <v>7331</v>
      </c>
      <c r="D176" s="6">
        <v>4000</v>
      </c>
      <c r="E176" s="8">
        <v>4137</v>
      </c>
      <c r="F176" t="s">
        <v>8218</v>
      </c>
      <c r="G176" t="s">
        <v>8224</v>
      </c>
      <c r="H176" t="s">
        <v>8246</v>
      </c>
      <c r="I176">
        <v>1436114603</v>
      </c>
      <c r="J176">
        <v>1433090603</v>
      </c>
      <c r="K176" t="b">
        <v>1</v>
      </c>
      <c r="L176">
        <v>113</v>
      </c>
      <c r="M176" t="b">
        <v>1</v>
      </c>
      <c r="N176" t="s">
        <v>8269</v>
      </c>
      <c r="O176">
        <v>103</v>
      </c>
      <c r="P176">
        <v>36.61</v>
      </c>
      <c r="Q176" s="12" t="s">
        <v>8315</v>
      </c>
      <c r="R176" t="s">
        <v>8316</v>
      </c>
      <c r="S176" s="16">
        <v>42155.696793981479</v>
      </c>
      <c r="T176" s="16">
        <v>42190.696793981479</v>
      </c>
      <c r="U176">
        <f t="shared" ref="U176:U179" si="13">IFERROR(ROUND(E176/L176,2),0)</f>
        <v>36.61</v>
      </c>
    </row>
    <row r="177" spans="1:21" ht="32" x14ac:dyDescent="0.2">
      <c r="A177" s="10">
        <v>3222</v>
      </c>
      <c r="B177" s="3" t="s">
        <v>3222</v>
      </c>
      <c r="C177" s="3" t="s">
        <v>7332</v>
      </c>
      <c r="D177" s="6">
        <v>2500</v>
      </c>
      <c r="E177" s="8">
        <v>3120</v>
      </c>
      <c r="F177" t="s">
        <v>8218</v>
      </c>
      <c r="G177" t="s">
        <v>8223</v>
      </c>
      <c r="H177" t="s">
        <v>8245</v>
      </c>
      <c r="I177">
        <v>1445722140</v>
      </c>
      <c r="J177">
        <v>1443016697</v>
      </c>
      <c r="K177" t="b">
        <v>1</v>
      </c>
      <c r="L177">
        <v>84</v>
      </c>
      <c r="M177" t="b">
        <v>1</v>
      </c>
      <c r="N177" t="s">
        <v>8269</v>
      </c>
      <c r="O177">
        <v>125</v>
      </c>
      <c r="P177">
        <v>37.14</v>
      </c>
      <c r="Q177" s="12" t="s">
        <v>8315</v>
      </c>
      <c r="R177" t="s">
        <v>8316</v>
      </c>
      <c r="S177" s="16">
        <v>42270.582141203704</v>
      </c>
      <c r="T177" s="16">
        <v>42301.895138888889</v>
      </c>
      <c r="U177">
        <f t="shared" si="13"/>
        <v>37.14</v>
      </c>
    </row>
    <row r="178" spans="1:21" ht="32" x14ac:dyDescent="0.2">
      <c r="A178" s="10">
        <v>3223</v>
      </c>
      <c r="B178" s="3" t="s">
        <v>3223</v>
      </c>
      <c r="C178" s="3" t="s">
        <v>7333</v>
      </c>
      <c r="D178" s="6">
        <v>3100</v>
      </c>
      <c r="E178" s="8">
        <v>3395</v>
      </c>
      <c r="F178" t="s">
        <v>8218</v>
      </c>
      <c r="G178" t="s">
        <v>8223</v>
      </c>
      <c r="H178" t="s">
        <v>8245</v>
      </c>
      <c r="I178">
        <v>1440100976</v>
      </c>
      <c r="J178">
        <v>1437508976</v>
      </c>
      <c r="K178" t="b">
        <v>1</v>
      </c>
      <c r="L178">
        <v>74</v>
      </c>
      <c r="M178" t="b">
        <v>1</v>
      </c>
      <c r="N178" t="s">
        <v>8269</v>
      </c>
      <c r="O178">
        <v>110</v>
      </c>
      <c r="P178">
        <v>45.88</v>
      </c>
      <c r="Q178" s="12" t="s">
        <v>8315</v>
      </c>
      <c r="R178" t="s">
        <v>8316</v>
      </c>
      <c r="S178" s="16">
        <v>42206.835370370376</v>
      </c>
      <c r="T178" s="16">
        <v>42236.835370370376</v>
      </c>
      <c r="U178">
        <f t="shared" si="13"/>
        <v>45.88</v>
      </c>
    </row>
    <row r="179" spans="1:21" ht="48" x14ac:dyDescent="0.2">
      <c r="A179" s="10">
        <v>3224</v>
      </c>
      <c r="B179" s="3" t="s">
        <v>3224</v>
      </c>
      <c r="C179" s="3" t="s">
        <v>7334</v>
      </c>
      <c r="D179" s="6">
        <v>30000</v>
      </c>
      <c r="E179" s="8">
        <v>30610</v>
      </c>
      <c r="F179" t="s">
        <v>8218</v>
      </c>
      <c r="G179" t="s">
        <v>8223</v>
      </c>
      <c r="H179" t="s">
        <v>8245</v>
      </c>
      <c r="I179">
        <v>1484024400</v>
      </c>
      <c r="J179">
        <v>1479932713</v>
      </c>
      <c r="K179" t="b">
        <v>1</v>
      </c>
      <c r="L179">
        <v>216</v>
      </c>
      <c r="M179" t="b">
        <v>1</v>
      </c>
      <c r="N179" t="s">
        <v>8269</v>
      </c>
      <c r="O179">
        <v>102</v>
      </c>
      <c r="P179">
        <v>141.71</v>
      </c>
      <c r="Q179" s="12" t="s">
        <v>8315</v>
      </c>
      <c r="R179" t="s">
        <v>8316</v>
      </c>
      <c r="S179" s="16">
        <v>42697.850844907407</v>
      </c>
      <c r="T179" s="16">
        <v>42745.208333333328</v>
      </c>
      <c r="U179">
        <f t="shared" si="13"/>
        <v>141.71</v>
      </c>
    </row>
    <row r="180" spans="1:21" ht="48" x14ac:dyDescent="0.2">
      <c r="A180" s="10">
        <v>3225</v>
      </c>
      <c r="B180" s="3" t="s">
        <v>3225</v>
      </c>
      <c r="C180" s="3" t="s">
        <v>7335</v>
      </c>
      <c r="D180" s="6">
        <v>2000</v>
      </c>
      <c r="E180" s="8">
        <v>2047</v>
      </c>
      <c r="F180" t="s">
        <v>8218</v>
      </c>
      <c r="G180" t="s">
        <v>8223</v>
      </c>
      <c r="H180" t="s">
        <v>8245</v>
      </c>
      <c r="I180">
        <v>1464987600</v>
      </c>
      <c r="J180">
        <v>1463145938</v>
      </c>
      <c r="K180" t="b">
        <v>1</v>
      </c>
      <c r="L180">
        <v>39</v>
      </c>
      <c r="M180" t="b">
        <v>1</v>
      </c>
      <c r="N180" t="s">
        <v>8269</v>
      </c>
      <c r="O180">
        <v>102</v>
      </c>
      <c r="P180">
        <v>52.49</v>
      </c>
      <c r="Q180" s="12" t="s">
        <v>8315</v>
      </c>
      <c r="R180" t="s">
        <v>8316</v>
      </c>
      <c r="S180" s="16">
        <v>42503.559467592597</v>
      </c>
      <c r="T180" s="16">
        <v>42524.875</v>
      </c>
      <c r="U180">
        <f t="shared" ref="U180:U199" si="14">IFERROR(ROUND(E180/L180,2),0)</f>
        <v>52.49</v>
      </c>
    </row>
    <row r="181" spans="1:21" ht="48" x14ac:dyDescent="0.2">
      <c r="A181" s="10">
        <v>3226</v>
      </c>
      <c r="B181" s="3" t="s">
        <v>3226</v>
      </c>
      <c r="C181" s="3" t="s">
        <v>7336</v>
      </c>
      <c r="D181" s="6">
        <v>1200</v>
      </c>
      <c r="E181" s="8">
        <v>1250</v>
      </c>
      <c r="F181" t="s">
        <v>8218</v>
      </c>
      <c r="G181" t="s">
        <v>8224</v>
      </c>
      <c r="H181" t="s">
        <v>8246</v>
      </c>
      <c r="I181">
        <v>1446213612</v>
      </c>
      <c r="J181">
        <v>1443621612</v>
      </c>
      <c r="K181" t="b">
        <v>1</v>
      </c>
      <c r="L181">
        <v>21</v>
      </c>
      <c r="M181" t="b">
        <v>1</v>
      </c>
      <c r="N181" t="s">
        <v>8269</v>
      </c>
      <c r="O181">
        <v>104</v>
      </c>
      <c r="P181">
        <v>59.52</v>
      </c>
      <c r="Q181" s="12" t="s">
        <v>8315</v>
      </c>
      <c r="R181" t="s">
        <v>8316</v>
      </c>
      <c r="S181" s="16">
        <v>42277.583472222221</v>
      </c>
      <c r="T181" s="16">
        <v>42307.583472222221</v>
      </c>
      <c r="U181">
        <f t="shared" si="14"/>
        <v>59.52</v>
      </c>
    </row>
    <row r="182" spans="1:21" ht="48" x14ac:dyDescent="0.2">
      <c r="A182" s="10">
        <v>3227</v>
      </c>
      <c r="B182" s="3" t="s">
        <v>3227</v>
      </c>
      <c r="C182" s="3" t="s">
        <v>7337</v>
      </c>
      <c r="D182" s="6">
        <v>1200</v>
      </c>
      <c r="E182" s="8">
        <v>1500</v>
      </c>
      <c r="F182" t="s">
        <v>8218</v>
      </c>
      <c r="G182" t="s">
        <v>8224</v>
      </c>
      <c r="H182" t="s">
        <v>8246</v>
      </c>
      <c r="I182">
        <v>1484687436</v>
      </c>
      <c r="J182">
        <v>1482095436</v>
      </c>
      <c r="K182" t="b">
        <v>0</v>
      </c>
      <c r="L182">
        <v>30</v>
      </c>
      <c r="M182" t="b">
        <v>1</v>
      </c>
      <c r="N182" t="s">
        <v>8269</v>
      </c>
      <c r="O182">
        <v>125</v>
      </c>
      <c r="P182">
        <v>50</v>
      </c>
      <c r="Q182" s="12" t="s">
        <v>8315</v>
      </c>
      <c r="R182" t="s">
        <v>8316</v>
      </c>
      <c r="S182" s="16">
        <v>42722.882361111115</v>
      </c>
      <c r="T182" s="16">
        <v>42752.882361111115</v>
      </c>
      <c r="U182">
        <f t="shared" si="14"/>
        <v>50</v>
      </c>
    </row>
    <row r="183" spans="1:21" ht="16" x14ac:dyDescent="0.2">
      <c r="A183" s="10">
        <v>3228</v>
      </c>
      <c r="B183" s="3" t="s">
        <v>3228</v>
      </c>
      <c r="C183" s="3" t="s">
        <v>7338</v>
      </c>
      <c r="D183" s="6">
        <v>7000</v>
      </c>
      <c r="E183" s="8">
        <v>7164</v>
      </c>
      <c r="F183" t="s">
        <v>8218</v>
      </c>
      <c r="G183" t="s">
        <v>8223</v>
      </c>
      <c r="H183" t="s">
        <v>8245</v>
      </c>
      <c r="I183">
        <v>1450328340</v>
      </c>
      <c r="J183">
        <v>1447606884</v>
      </c>
      <c r="K183" t="b">
        <v>1</v>
      </c>
      <c r="L183">
        <v>37</v>
      </c>
      <c r="M183" t="b">
        <v>1</v>
      </c>
      <c r="N183" t="s">
        <v>8269</v>
      </c>
      <c r="O183">
        <v>102</v>
      </c>
      <c r="P183">
        <v>193.62</v>
      </c>
      <c r="Q183" s="12" t="s">
        <v>8315</v>
      </c>
      <c r="R183" t="s">
        <v>8316</v>
      </c>
      <c r="S183" s="16">
        <v>42323.70930555556</v>
      </c>
      <c r="T183" s="16">
        <v>42355.207638888889</v>
      </c>
      <c r="U183">
        <f t="shared" si="14"/>
        <v>193.62</v>
      </c>
    </row>
    <row r="184" spans="1:21" ht="32" x14ac:dyDescent="0.2">
      <c r="A184" s="10">
        <v>3229</v>
      </c>
      <c r="B184" s="3" t="s">
        <v>3229</v>
      </c>
      <c r="C184" s="3" t="s">
        <v>7339</v>
      </c>
      <c r="D184" s="6">
        <v>20000</v>
      </c>
      <c r="E184" s="8">
        <v>21573</v>
      </c>
      <c r="F184" t="s">
        <v>8218</v>
      </c>
      <c r="G184" t="s">
        <v>8223</v>
      </c>
      <c r="H184" t="s">
        <v>8245</v>
      </c>
      <c r="I184">
        <v>1416470398</v>
      </c>
      <c r="J184">
        <v>1413874798</v>
      </c>
      <c r="K184" t="b">
        <v>1</v>
      </c>
      <c r="L184">
        <v>202</v>
      </c>
      <c r="M184" t="b">
        <v>1</v>
      </c>
      <c r="N184" t="s">
        <v>8269</v>
      </c>
      <c r="O184">
        <v>108</v>
      </c>
      <c r="P184">
        <v>106.8</v>
      </c>
      <c r="Q184" s="12" t="s">
        <v>8315</v>
      </c>
      <c r="R184" t="s">
        <v>8316</v>
      </c>
      <c r="S184" s="16">
        <v>41933.291643518518</v>
      </c>
      <c r="T184" s="16">
        <v>41963.333310185189</v>
      </c>
      <c r="U184">
        <f t="shared" si="14"/>
        <v>106.8</v>
      </c>
    </row>
    <row r="185" spans="1:21" ht="48" x14ac:dyDescent="0.2">
      <c r="A185" s="10">
        <v>3230</v>
      </c>
      <c r="B185" s="3" t="s">
        <v>3230</v>
      </c>
      <c r="C185" s="3" t="s">
        <v>7340</v>
      </c>
      <c r="D185" s="6">
        <v>2600</v>
      </c>
      <c r="E185" s="8">
        <v>2857</v>
      </c>
      <c r="F185" t="s">
        <v>8218</v>
      </c>
      <c r="G185" t="s">
        <v>8223</v>
      </c>
      <c r="H185" t="s">
        <v>8245</v>
      </c>
      <c r="I185">
        <v>1412135940</v>
      </c>
      <c r="J185">
        <v>1410840126</v>
      </c>
      <c r="K185" t="b">
        <v>1</v>
      </c>
      <c r="L185">
        <v>37</v>
      </c>
      <c r="M185" t="b">
        <v>1</v>
      </c>
      <c r="N185" t="s">
        <v>8269</v>
      </c>
      <c r="O185">
        <v>110</v>
      </c>
      <c r="P185">
        <v>77.22</v>
      </c>
      <c r="Q185" s="12" t="s">
        <v>8315</v>
      </c>
      <c r="R185" t="s">
        <v>8316</v>
      </c>
      <c r="S185" s="16">
        <v>41898.168125000004</v>
      </c>
      <c r="T185" s="16">
        <v>41913.165972222225</v>
      </c>
      <c r="U185">
        <f t="shared" si="14"/>
        <v>77.22</v>
      </c>
    </row>
    <row r="186" spans="1:21" ht="48" x14ac:dyDescent="0.2">
      <c r="A186" s="10">
        <v>3231</v>
      </c>
      <c r="B186" s="3" t="s">
        <v>3231</v>
      </c>
      <c r="C186" s="3" t="s">
        <v>7341</v>
      </c>
      <c r="D186" s="6">
        <v>1000</v>
      </c>
      <c r="E186" s="8">
        <v>1610</v>
      </c>
      <c r="F186" t="s">
        <v>8218</v>
      </c>
      <c r="G186" t="s">
        <v>8223</v>
      </c>
      <c r="H186" t="s">
        <v>8245</v>
      </c>
      <c r="I186">
        <v>1460846347</v>
      </c>
      <c r="J186">
        <v>1458254347</v>
      </c>
      <c r="K186" t="b">
        <v>0</v>
      </c>
      <c r="L186">
        <v>28</v>
      </c>
      <c r="M186" t="b">
        <v>1</v>
      </c>
      <c r="N186" t="s">
        <v>8269</v>
      </c>
      <c r="O186">
        <v>161</v>
      </c>
      <c r="P186">
        <v>57.5</v>
      </c>
      <c r="Q186" s="12" t="s">
        <v>8315</v>
      </c>
      <c r="R186" t="s">
        <v>8316</v>
      </c>
      <c r="S186" s="16">
        <v>42446.943831018521</v>
      </c>
      <c r="T186" s="16">
        <v>42476.943831018521</v>
      </c>
      <c r="U186">
        <f t="shared" si="14"/>
        <v>57.5</v>
      </c>
    </row>
    <row r="187" spans="1:21" ht="48" x14ac:dyDescent="0.2">
      <c r="A187" s="10">
        <v>3232</v>
      </c>
      <c r="B187" s="3" t="s">
        <v>3232</v>
      </c>
      <c r="C187" s="3" t="s">
        <v>7342</v>
      </c>
      <c r="D187" s="6">
        <v>1000</v>
      </c>
      <c r="E187" s="8">
        <v>1312</v>
      </c>
      <c r="F187" t="s">
        <v>8218</v>
      </c>
      <c r="G187" t="s">
        <v>8223</v>
      </c>
      <c r="H187" t="s">
        <v>8245</v>
      </c>
      <c r="I187">
        <v>1462334340</v>
      </c>
      <c r="J187">
        <v>1459711917</v>
      </c>
      <c r="K187" t="b">
        <v>1</v>
      </c>
      <c r="L187">
        <v>26</v>
      </c>
      <c r="M187" t="b">
        <v>1</v>
      </c>
      <c r="N187" t="s">
        <v>8269</v>
      </c>
      <c r="O187">
        <v>131</v>
      </c>
      <c r="P187">
        <v>50.46</v>
      </c>
      <c r="Q187" s="12" t="s">
        <v>8315</v>
      </c>
      <c r="R187" t="s">
        <v>8316</v>
      </c>
      <c r="S187" s="16">
        <v>42463.81385416667</v>
      </c>
      <c r="T187" s="16">
        <v>42494.165972222225</v>
      </c>
      <c r="U187">
        <f t="shared" si="14"/>
        <v>50.46</v>
      </c>
    </row>
    <row r="188" spans="1:21" ht="48" x14ac:dyDescent="0.2">
      <c r="A188" s="10">
        <v>3233</v>
      </c>
      <c r="B188" s="3" t="s">
        <v>3233</v>
      </c>
      <c r="C188" s="3" t="s">
        <v>7343</v>
      </c>
      <c r="D188" s="6">
        <v>5000</v>
      </c>
      <c r="E188" s="8">
        <v>5940</v>
      </c>
      <c r="F188" t="s">
        <v>8218</v>
      </c>
      <c r="G188" t="s">
        <v>8223</v>
      </c>
      <c r="H188" t="s">
        <v>8245</v>
      </c>
      <c r="I188">
        <v>1488482355</v>
      </c>
      <c r="J188">
        <v>1485890355</v>
      </c>
      <c r="K188" t="b">
        <v>0</v>
      </c>
      <c r="L188">
        <v>61</v>
      </c>
      <c r="M188" t="b">
        <v>1</v>
      </c>
      <c r="N188" t="s">
        <v>8269</v>
      </c>
      <c r="O188">
        <v>119</v>
      </c>
      <c r="P188">
        <v>97.38</v>
      </c>
      <c r="Q188" s="12" t="s">
        <v>8315</v>
      </c>
      <c r="R188" t="s">
        <v>8316</v>
      </c>
      <c r="S188" s="16">
        <v>42766.805034722223</v>
      </c>
      <c r="T188" s="16">
        <v>42796.805034722223</v>
      </c>
      <c r="U188">
        <f t="shared" si="14"/>
        <v>97.38</v>
      </c>
    </row>
    <row r="189" spans="1:21" ht="48" x14ac:dyDescent="0.2">
      <c r="A189" s="10">
        <v>3234</v>
      </c>
      <c r="B189" s="3" t="s">
        <v>3234</v>
      </c>
      <c r="C189" s="3" t="s">
        <v>7344</v>
      </c>
      <c r="D189" s="6">
        <v>4000</v>
      </c>
      <c r="E189" s="8">
        <v>4015.71</v>
      </c>
      <c r="F189" t="s">
        <v>8218</v>
      </c>
      <c r="G189" t="s">
        <v>8224</v>
      </c>
      <c r="H189" t="s">
        <v>8246</v>
      </c>
      <c r="I189">
        <v>1485991860</v>
      </c>
      <c r="J189">
        <v>1483124208</v>
      </c>
      <c r="K189" t="b">
        <v>0</v>
      </c>
      <c r="L189">
        <v>115</v>
      </c>
      <c r="M189" t="b">
        <v>1</v>
      </c>
      <c r="N189" t="s">
        <v>8269</v>
      </c>
      <c r="O189">
        <v>100</v>
      </c>
      <c r="P189">
        <v>34.92</v>
      </c>
      <c r="Q189" s="12" t="s">
        <v>8315</v>
      </c>
      <c r="R189" t="s">
        <v>8316</v>
      </c>
      <c r="S189" s="16">
        <v>42734.789444444439</v>
      </c>
      <c r="T189" s="16">
        <v>42767.979861111111</v>
      </c>
      <c r="U189">
        <f t="shared" si="14"/>
        <v>34.92</v>
      </c>
    </row>
    <row r="190" spans="1:21" ht="48" x14ac:dyDescent="0.2">
      <c r="A190" s="10">
        <v>3235</v>
      </c>
      <c r="B190" s="3" t="s">
        <v>3235</v>
      </c>
      <c r="C190" s="3" t="s">
        <v>7345</v>
      </c>
      <c r="D190" s="6">
        <v>15000</v>
      </c>
      <c r="E190" s="8">
        <v>15481</v>
      </c>
      <c r="F190" t="s">
        <v>8218</v>
      </c>
      <c r="G190" t="s">
        <v>8223</v>
      </c>
      <c r="H190" t="s">
        <v>8245</v>
      </c>
      <c r="I190">
        <v>1467361251</v>
      </c>
      <c r="J190">
        <v>1464769251</v>
      </c>
      <c r="K190" t="b">
        <v>1</v>
      </c>
      <c r="L190">
        <v>181</v>
      </c>
      <c r="M190" t="b">
        <v>1</v>
      </c>
      <c r="N190" t="s">
        <v>8269</v>
      </c>
      <c r="O190">
        <v>103</v>
      </c>
      <c r="P190">
        <v>85.53</v>
      </c>
      <c r="Q190" s="12" t="s">
        <v>8315</v>
      </c>
      <c r="R190" t="s">
        <v>8316</v>
      </c>
      <c r="S190" s="16">
        <v>42522.347812499997</v>
      </c>
      <c r="T190" s="16">
        <v>42552.347812499997</v>
      </c>
      <c r="U190">
        <f t="shared" si="14"/>
        <v>85.53</v>
      </c>
    </row>
    <row r="191" spans="1:21" ht="48" x14ac:dyDescent="0.2">
      <c r="A191" s="10">
        <v>3236</v>
      </c>
      <c r="B191" s="3" t="s">
        <v>3236</v>
      </c>
      <c r="C191" s="3" t="s">
        <v>7346</v>
      </c>
      <c r="D191" s="6">
        <v>20000</v>
      </c>
      <c r="E191" s="8">
        <v>20120</v>
      </c>
      <c r="F191" t="s">
        <v>8218</v>
      </c>
      <c r="G191" t="s">
        <v>8223</v>
      </c>
      <c r="H191" t="s">
        <v>8245</v>
      </c>
      <c r="I191">
        <v>1482962433</v>
      </c>
      <c r="J191">
        <v>1480370433</v>
      </c>
      <c r="K191" t="b">
        <v>0</v>
      </c>
      <c r="L191">
        <v>110</v>
      </c>
      <c r="M191" t="b">
        <v>1</v>
      </c>
      <c r="N191" t="s">
        <v>8269</v>
      </c>
      <c r="O191">
        <v>101</v>
      </c>
      <c r="P191">
        <v>182.91</v>
      </c>
      <c r="Q191" s="12" t="s">
        <v>8315</v>
      </c>
      <c r="R191" t="s">
        <v>8316</v>
      </c>
      <c r="S191" s="16">
        <v>42702.917048611111</v>
      </c>
      <c r="T191" s="16">
        <v>42732.917048611111</v>
      </c>
      <c r="U191">
        <f t="shared" si="14"/>
        <v>182.91</v>
      </c>
    </row>
    <row r="192" spans="1:21" ht="32" x14ac:dyDescent="0.2">
      <c r="A192" s="10">
        <v>3237</v>
      </c>
      <c r="B192" s="3" t="s">
        <v>3237</v>
      </c>
      <c r="C192" s="3" t="s">
        <v>7347</v>
      </c>
      <c r="D192" s="6">
        <v>35000</v>
      </c>
      <c r="E192" s="8">
        <v>35275.64</v>
      </c>
      <c r="F192" t="s">
        <v>8218</v>
      </c>
      <c r="G192" t="s">
        <v>8223</v>
      </c>
      <c r="H192" t="s">
        <v>8245</v>
      </c>
      <c r="I192">
        <v>1443499140</v>
      </c>
      <c r="J192">
        <v>1441452184</v>
      </c>
      <c r="K192" t="b">
        <v>1</v>
      </c>
      <c r="L192">
        <v>269</v>
      </c>
      <c r="M192" t="b">
        <v>1</v>
      </c>
      <c r="N192" t="s">
        <v>8269</v>
      </c>
      <c r="O192">
        <v>101</v>
      </c>
      <c r="P192">
        <v>131.13999999999999</v>
      </c>
      <c r="Q192" s="12" t="s">
        <v>8315</v>
      </c>
      <c r="R192" t="s">
        <v>8316</v>
      </c>
      <c r="S192" s="16">
        <v>42252.474351851852</v>
      </c>
      <c r="T192" s="16">
        <v>42276.165972222225</v>
      </c>
      <c r="U192">
        <f t="shared" si="14"/>
        <v>131.13999999999999</v>
      </c>
    </row>
    <row r="193" spans="1:21" ht="48" x14ac:dyDescent="0.2">
      <c r="A193" s="10">
        <v>3238</v>
      </c>
      <c r="B193" s="3" t="s">
        <v>3238</v>
      </c>
      <c r="C193" s="3" t="s">
        <v>7348</v>
      </c>
      <c r="D193" s="6">
        <v>2800</v>
      </c>
      <c r="E193" s="8">
        <v>3145</v>
      </c>
      <c r="F193" t="s">
        <v>8218</v>
      </c>
      <c r="G193" t="s">
        <v>8224</v>
      </c>
      <c r="H193" t="s">
        <v>8246</v>
      </c>
      <c r="I193">
        <v>1435752898</v>
      </c>
      <c r="J193">
        <v>1433160898</v>
      </c>
      <c r="K193" t="b">
        <v>1</v>
      </c>
      <c r="L193">
        <v>79</v>
      </c>
      <c r="M193" t="b">
        <v>1</v>
      </c>
      <c r="N193" t="s">
        <v>8269</v>
      </c>
      <c r="O193">
        <v>112</v>
      </c>
      <c r="P193">
        <v>39.81</v>
      </c>
      <c r="Q193" s="12" t="s">
        <v>8315</v>
      </c>
      <c r="R193" t="s">
        <v>8316</v>
      </c>
      <c r="S193" s="16">
        <v>42156.510393518518</v>
      </c>
      <c r="T193" s="16">
        <v>42186.510393518518</v>
      </c>
      <c r="U193">
        <f t="shared" si="14"/>
        <v>39.81</v>
      </c>
    </row>
    <row r="194" spans="1:21" ht="48" x14ac:dyDescent="0.2">
      <c r="A194" s="10">
        <v>3239</v>
      </c>
      <c r="B194" s="3" t="s">
        <v>3239</v>
      </c>
      <c r="C194" s="3" t="s">
        <v>7349</v>
      </c>
      <c r="D194" s="6">
        <v>5862</v>
      </c>
      <c r="E194" s="8">
        <v>6208.98</v>
      </c>
      <c r="F194" t="s">
        <v>8218</v>
      </c>
      <c r="G194" t="s">
        <v>8224</v>
      </c>
      <c r="H194" t="s">
        <v>8246</v>
      </c>
      <c r="I194">
        <v>1445817540</v>
      </c>
      <c r="J194">
        <v>1443665293</v>
      </c>
      <c r="K194" t="b">
        <v>1</v>
      </c>
      <c r="L194">
        <v>104</v>
      </c>
      <c r="M194" t="b">
        <v>1</v>
      </c>
      <c r="N194" t="s">
        <v>8269</v>
      </c>
      <c r="O194">
        <v>106</v>
      </c>
      <c r="P194">
        <v>59.7</v>
      </c>
      <c r="Q194" s="12" t="s">
        <v>8315</v>
      </c>
      <c r="R194" t="s">
        <v>8316</v>
      </c>
      <c r="S194" s="16">
        <v>42278.089039351849</v>
      </c>
      <c r="T194" s="16">
        <v>42302.999305555553</v>
      </c>
      <c r="U194">
        <f t="shared" si="14"/>
        <v>59.7</v>
      </c>
    </row>
    <row r="195" spans="1:21" ht="48" x14ac:dyDescent="0.2">
      <c r="A195" s="10">
        <v>3240</v>
      </c>
      <c r="B195" s="3" t="s">
        <v>3240</v>
      </c>
      <c r="C195" s="3" t="s">
        <v>7350</v>
      </c>
      <c r="D195" s="6">
        <v>3000</v>
      </c>
      <c r="E195" s="8">
        <v>3017</v>
      </c>
      <c r="F195" t="s">
        <v>8218</v>
      </c>
      <c r="G195" t="s">
        <v>8224</v>
      </c>
      <c r="H195" t="s">
        <v>8246</v>
      </c>
      <c r="I195">
        <v>1487286000</v>
      </c>
      <c r="J195">
        <v>1484843948</v>
      </c>
      <c r="K195" t="b">
        <v>0</v>
      </c>
      <c r="L195">
        <v>34</v>
      </c>
      <c r="M195" t="b">
        <v>1</v>
      </c>
      <c r="N195" t="s">
        <v>8269</v>
      </c>
      <c r="O195">
        <v>101</v>
      </c>
      <c r="P195">
        <v>88.74</v>
      </c>
      <c r="Q195" s="12" t="s">
        <v>8315</v>
      </c>
      <c r="R195" t="s">
        <v>8316</v>
      </c>
      <c r="S195" s="16">
        <v>42754.693842592591</v>
      </c>
      <c r="T195" s="16">
        <v>42782.958333333328</v>
      </c>
      <c r="U195">
        <f t="shared" si="14"/>
        <v>88.74</v>
      </c>
    </row>
    <row r="196" spans="1:21" ht="48" x14ac:dyDescent="0.2">
      <c r="A196" s="10">
        <v>3241</v>
      </c>
      <c r="B196" s="3" t="s">
        <v>3241</v>
      </c>
      <c r="C196" s="3" t="s">
        <v>7351</v>
      </c>
      <c r="D196" s="6">
        <v>8500</v>
      </c>
      <c r="E196" s="8">
        <v>9801</v>
      </c>
      <c r="F196" t="s">
        <v>8218</v>
      </c>
      <c r="G196" t="s">
        <v>8223</v>
      </c>
      <c r="H196" t="s">
        <v>8245</v>
      </c>
      <c r="I196">
        <v>1413269940</v>
      </c>
      <c r="J196">
        <v>1410421670</v>
      </c>
      <c r="K196" t="b">
        <v>1</v>
      </c>
      <c r="L196">
        <v>167</v>
      </c>
      <c r="M196" t="b">
        <v>1</v>
      </c>
      <c r="N196" t="s">
        <v>8269</v>
      </c>
      <c r="O196">
        <v>115</v>
      </c>
      <c r="P196">
        <v>58.69</v>
      </c>
      <c r="Q196" s="12" t="s">
        <v>8315</v>
      </c>
      <c r="R196" t="s">
        <v>8316</v>
      </c>
      <c r="S196" s="16">
        <v>41893.324884259258</v>
      </c>
      <c r="T196" s="16">
        <v>41926.290972222225</v>
      </c>
      <c r="U196">
        <f t="shared" si="14"/>
        <v>58.69</v>
      </c>
    </row>
    <row r="197" spans="1:21" ht="32" x14ac:dyDescent="0.2">
      <c r="A197" s="10">
        <v>3242</v>
      </c>
      <c r="B197" s="3" t="s">
        <v>3242</v>
      </c>
      <c r="C197" s="3" t="s">
        <v>7352</v>
      </c>
      <c r="D197" s="6">
        <v>10000</v>
      </c>
      <c r="E197" s="8">
        <v>12730.42</v>
      </c>
      <c r="F197" t="s">
        <v>8218</v>
      </c>
      <c r="G197" t="s">
        <v>8223</v>
      </c>
      <c r="H197" t="s">
        <v>8245</v>
      </c>
      <c r="I197">
        <v>1411150092</v>
      </c>
      <c r="J197">
        <v>1408558092</v>
      </c>
      <c r="K197" t="b">
        <v>1</v>
      </c>
      <c r="L197">
        <v>183</v>
      </c>
      <c r="M197" t="b">
        <v>1</v>
      </c>
      <c r="N197" t="s">
        <v>8269</v>
      </c>
      <c r="O197">
        <v>127</v>
      </c>
      <c r="P197">
        <v>69.569999999999993</v>
      </c>
      <c r="Q197" s="12" t="s">
        <v>8315</v>
      </c>
      <c r="R197" t="s">
        <v>8316</v>
      </c>
      <c r="S197" s="16">
        <v>41871.755694444444</v>
      </c>
      <c r="T197" s="16">
        <v>41901.755694444444</v>
      </c>
      <c r="U197">
        <f t="shared" si="14"/>
        <v>69.569999999999993</v>
      </c>
    </row>
    <row r="198" spans="1:21" ht="48" x14ac:dyDescent="0.2">
      <c r="A198" s="10">
        <v>3243</v>
      </c>
      <c r="B198" s="3" t="s">
        <v>3243</v>
      </c>
      <c r="C198" s="3" t="s">
        <v>7353</v>
      </c>
      <c r="D198" s="6">
        <v>8000</v>
      </c>
      <c r="E198" s="8">
        <v>8227</v>
      </c>
      <c r="F198" t="s">
        <v>8218</v>
      </c>
      <c r="G198" t="s">
        <v>8223</v>
      </c>
      <c r="H198" t="s">
        <v>8245</v>
      </c>
      <c r="I198">
        <v>1444348800</v>
      </c>
      <c r="J198">
        <v>1442283562</v>
      </c>
      <c r="K198" t="b">
        <v>1</v>
      </c>
      <c r="L198">
        <v>71</v>
      </c>
      <c r="M198" t="b">
        <v>1</v>
      </c>
      <c r="N198" t="s">
        <v>8269</v>
      </c>
      <c r="O198">
        <v>103</v>
      </c>
      <c r="P198">
        <v>115.87</v>
      </c>
      <c r="Q198" s="12" t="s">
        <v>8315</v>
      </c>
      <c r="R198" t="s">
        <v>8316</v>
      </c>
      <c r="S198" s="16">
        <v>42262.096782407403</v>
      </c>
      <c r="T198" s="16">
        <v>42286</v>
      </c>
      <c r="U198">
        <f t="shared" si="14"/>
        <v>115.87</v>
      </c>
    </row>
    <row r="199" spans="1:21" ht="48" x14ac:dyDescent="0.2">
      <c r="A199" s="10">
        <v>3244</v>
      </c>
      <c r="B199" s="3" t="s">
        <v>3244</v>
      </c>
      <c r="C199" s="3" t="s">
        <v>7354</v>
      </c>
      <c r="D199" s="6">
        <v>1600</v>
      </c>
      <c r="E199" s="8">
        <v>1647</v>
      </c>
      <c r="F199" t="s">
        <v>8218</v>
      </c>
      <c r="G199" t="s">
        <v>8224</v>
      </c>
      <c r="H199" t="s">
        <v>8246</v>
      </c>
      <c r="I199">
        <v>1480613982</v>
      </c>
      <c r="J199">
        <v>1478018382</v>
      </c>
      <c r="K199" t="b">
        <v>0</v>
      </c>
      <c r="L199">
        <v>69</v>
      </c>
      <c r="M199" t="b">
        <v>1</v>
      </c>
      <c r="N199" t="s">
        <v>8269</v>
      </c>
      <c r="O199">
        <v>103</v>
      </c>
      <c r="P199">
        <v>23.87</v>
      </c>
      <c r="Q199" s="12" t="s">
        <v>8315</v>
      </c>
      <c r="R199" t="s">
        <v>8316</v>
      </c>
      <c r="S199" s="16">
        <v>42675.694236111114</v>
      </c>
      <c r="T199" s="16">
        <v>42705.735902777778</v>
      </c>
      <c r="U199">
        <f t="shared" si="14"/>
        <v>23.87</v>
      </c>
    </row>
    <row r="200" spans="1:21" ht="32" x14ac:dyDescent="0.2">
      <c r="A200" s="10">
        <v>3245</v>
      </c>
      <c r="B200" s="3" t="s">
        <v>3245</v>
      </c>
      <c r="C200" s="3" t="s">
        <v>7355</v>
      </c>
      <c r="D200" s="6">
        <v>21000</v>
      </c>
      <c r="E200" s="8">
        <v>21904</v>
      </c>
      <c r="F200" t="s">
        <v>8218</v>
      </c>
      <c r="G200" t="s">
        <v>8223</v>
      </c>
      <c r="H200" t="s">
        <v>8245</v>
      </c>
      <c r="I200">
        <v>1434074400</v>
      </c>
      <c r="J200">
        <v>1431354258</v>
      </c>
      <c r="K200" t="b">
        <v>0</v>
      </c>
      <c r="L200">
        <v>270</v>
      </c>
      <c r="M200" t="b">
        <v>1</v>
      </c>
      <c r="N200" t="s">
        <v>8269</v>
      </c>
      <c r="O200">
        <v>104</v>
      </c>
      <c r="P200">
        <v>81.13</v>
      </c>
      <c r="Q200" s="12" t="s">
        <v>8315</v>
      </c>
      <c r="R200" t="s">
        <v>8316</v>
      </c>
      <c r="S200" s="16">
        <v>42135.60020833333</v>
      </c>
      <c r="T200" s="16">
        <v>42167.083333333328</v>
      </c>
      <c r="U200">
        <f t="shared" ref="U200:U203" si="15">IFERROR(ROUND(E200/L200,2),0)</f>
        <v>81.13</v>
      </c>
    </row>
    <row r="201" spans="1:21" ht="48" x14ac:dyDescent="0.2">
      <c r="A201" s="10">
        <v>3246</v>
      </c>
      <c r="B201" s="3" t="s">
        <v>3246</v>
      </c>
      <c r="C201" s="3" t="s">
        <v>7356</v>
      </c>
      <c r="D201" s="6">
        <v>10000</v>
      </c>
      <c r="E201" s="8">
        <v>11122</v>
      </c>
      <c r="F201" t="s">
        <v>8218</v>
      </c>
      <c r="G201" t="s">
        <v>8223</v>
      </c>
      <c r="H201" t="s">
        <v>8245</v>
      </c>
      <c r="I201">
        <v>1442030340</v>
      </c>
      <c r="J201">
        <v>1439551200</v>
      </c>
      <c r="K201" t="b">
        <v>1</v>
      </c>
      <c r="L201">
        <v>193</v>
      </c>
      <c r="M201" t="b">
        <v>1</v>
      </c>
      <c r="N201" t="s">
        <v>8269</v>
      </c>
      <c r="O201">
        <v>111</v>
      </c>
      <c r="P201">
        <v>57.63</v>
      </c>
      <c r="Q201" s="12" t="s">
        <v>8315</v>
      </c>
      <c r="R201" t="s">
        <v>8316</v>
      </c>
      <c r="S201" s="16">
        <v>42230.472222222219</v>
      </c>
      <c r="T201" s="16">
        <v>42259.165972222225</v>
      </c>
      <c r="U201">
        <f t="shared" si="15"/>
        <v>57.63</v>
      </c>
    </row>
    <row r="202" spans="1:21" ht="48" x14ac:dyDescent="0.2">
      <c r="A202" s="10">
        <v>3247</v>
      </c>
      <c r="B202" s="3" t="s">
        <v>3247</v>
      </c>
      <c r="C202" s="3" t="s">
        <v>7357</v>
      </c>
      <c r="D202" s="6">
        <v>2500</v>
      </c>
      <c r="E202" s="8">
        <v>2646.5</v>
      </c>
      <c r="F202" t="s">
        <v>8218</v>
      </c>
      <c r="G202" t="s">
        <v>8224</v>
      </c>
      <c r="H202" t="s">
        <v>8246</v>
      </c>
      <c r="I202">
        <v>1436696712</v>
      </c>
      <c r="J202">
        <v>1434104712</v>
      </c>
      <c r="K202" t="b">
        <v>1</v>
      </c>
      <c r="L202">
        <v>57</v>
      </c>
      <c r="M202" t="b">
        <v>1</v>
      </c>
      <c r="N202" t="s">
        <v>8269</v>
      </c>
      <c r="O202">
        <v>106</v>
      </c>
      <c r="P202">
        <v>46.43</v>
      </c>
      <c r="Q202" s="12" t="s">
        <v>8315</v>
      </c>
      <c r="R202" t="s">
        <v>8316</v>
      </c>
      <c r="S202" s="16">
        <v>42167.434166666666</v>
      </c>
      <c r="T202" s="16">
        <v>42197.434166666666</v>
      </c>
      <c r="U202">
        <f t="shared" si="15"/>
        <v>46.43</v>
      </c>
    </row>
    <row r="203" spans="1:21" ht="32" x14ac:dyDescent="0.2">
      <c r="A203" s="10">
        <v>3248</v>
      </c>
      <c r="B203" s="3" t="s">
        <v>3248</v>
      </c>
      <c r="C203" s="3" t="s">
        <v>7358</v>
      </c>
      <c r="D203" s="6">
        <v>12000</v>
      </c>
      <c r="E203" s="8">
        <v>12095</v>
      </c>
      <c r="F203" t="s">
        <v>8218</v>
      </c>
      <c r="G203" t="s">
        <v>8223</v>
      </c>
      <c r="H203" t="s">
        <v>8245</v>
      </c>
      <c r="I203">
        <v>1428178757</v>
      </c>
      <c r="J203">
        <v>1425590357</v>
      </c>
      <c r="K203" t="b">
        <v>1</v>
      </c>
      <c r="L203">
        <v>200</v>
      </c>
      <c r="M203" t="b">
        <v>1</v>
      </c>
      <c r="N203" t="s">
        <v>8269</v>
      </c>
      <c r="O203">
        <v>101</v>
      </c>
      <c r="P203">
        <v>60.48</v>
      </c>
      <c r="Q203" s="12" t="s">
        <v>8315</v>
      </c>
      <c r="R203" t="s">
        <v>8316</v>
      </c>
      <c r="S203" s="16">
        <v>42068.888391203705</v>
      </c>
      <c r="T203" s="16">
        <v>42098.846724537041</v>
      </c>
      <c r="U203">
        <f t="shared" si="15"/>
        <v>60.48</v>
      </c>
    </row>
    <row r="204" spans="1:21" ht="48" x14ac:dyDescent="0.2">
      <c r="A204" s="10">
        <v>3249</v>
      </c>
      <c r="B204" s="3" t="s">
        <v>3249</v>
      </c>
      <c r="C204" s="3" t="s">
        <v>7359</v>
      </c>
      <c r="D204" s="6">
        <v>5500</v>
      </c>
      <c r="E204" s="8">
        <v>5771</v>
      </c>
      <c r="F204" t="s">
        <v>8218</v>
      </c>
      <c r="G204" t="s">
        <v>8223</v>
      </c>
      <c r="H204" t="s">
        <v>8245</v>
      </c>
      <c r="I204">
        <v>1434822914</v>
      </c>
      <c r="J204">
        <v>1432230914</v>
      </c>
      <c r="K204" t="b">
        <v>1</v>
      </c>
      <c r="L204">
        <v>88</v>
      </c>
      <c r="M204" t="b">
        <v>1</v>
      </c>
      <c r="N204" t="s">
        <v>8269</v>
      </c>
      <c r="O204">
        <v>105</v>
      </c>
      <c r="P204">
        <v>65.58</v>
      </c>
      <c r="Q204" s="12" t="s">
        <v>8315</v>
      </c>
      <c r="R204" t="s">
        <v>8316</v>
      </c>
      <c r="S204" s="16">
        <v>42145.746689814812</v>
      </c>
      <c r="T204" s="16">
        <v>42175.746689814812</v>
      </c>
      <c r="U204">
        <f t="shared" ref="U204:U205" si="16">IFERROR(ROUND(E204/L204,2),0)</f>
        <v>65.58</v>
      </c>
    </row>
    <row r="205" spans="1:21" ht="48" x14ac:dyDescent="0.2">
      <c r="A205" s="10">
        <v>3250</v>
      </c>
      <c r="B205" s="3" t="s">
        <v>3250</v>
      </c>
      <c r="C205" s="3" t="s">
        <v>7360</v>
      </c>
      <c r="D205" s="6">
        <v>25000</v>
      </c>
      <c r="E205" s="8">
        <v>25388</v>
      </c>
      <c r="F205" t="s">
        <v>8218</v>
      </c>
      <c r="G205" t="s">
        <v>8223</v>
      </c>
      <c r="H205" t="s">
        <v>8245</v>
      </c>
      <c r="I205">
        <v>1415213324</v>
      </c>
      <c r="J205">
        <v>1412617724</v>
      </c>
      <c r="K205" t="b">
        <v>1</v>
      </c>
      <c r="L205">
        <v>213</v>
      </c>
      <c r="M205" t="b">
        <v>1</v>
      </c>
      <c r="N205" t="s">
        <v>8269</v>
      </c>
      <c r="O205">
        <v>102</v>
      </c>
      <c r="P205">
        <v>119.19</v>
      </c>
      <c r="Q205" s="12" t="s">
        <v>8315</v>
      </c>
      <c r="R205" t="s">
        <v>8316</v>
      </c>
      <c r="S205" s="16">
        <v>41918.742175925923</v>
      </c>
      <c r="T205" s="16">
        <v>41948.783842592595</v>
      </c>
      <c r="U205">
        <f t="shared" si="16"/>
        <v>119.19</v>
      </c>
    </row>
    <row r="206" spans="1:21" ht="48" x14ac:dyDescent="0.2">
      <c r="A206" s="10">
        <v>3251</v>
      </c>
      <c r="B206" s="3" t="s">
        <v>3251</v>
      </c>
      <c r="C206" s="3" t="s">
        <v>7361</v>
      </c>
      <c r="D206" s="6">
        <v>1500</v>
      </c>
      <c r="E206" s="8">
        <v>1661</v>
      </c>
      <c r="F206" t="s">
        <v>8218</v>
      </c>
      <c r="G206" t="s">
        <v>8223</v>
      </c>
      <c r="H206" t="s">
        <v>8245</v>
      </c>
      <c r="I206">
        <v>1434907966</v>
      </c>
      <c r="J206">
        <v>1432315966</v>
      </c>
      <c r="K206" t="b">
        <v>1</v>
      </c>
      <c r="L206">
        <v>20</v>
      </c>
      <c r="M206" t="b">
        <v>1</v>
      </c>
      <c r="N206" t="s">
        <v>8269</v>
      </c>
      <c r="O206">
        <v>111</v>
      </c>
      <c r="P206">
        <v>83.05</v>
      </c>
      <c r="Q206" s="12" t="s">
        <v>8315</v>
      </c>
      <c r="R206" t="s">
        <v>8316</v>
      </c>
      <c r="S206" s="16">
        <v>42146.731087962966</v>
      </c>
      <c r="T206" s="16">
        <v>42176.731087962966</v>
      </c>
      <c r="U206">
        <f t="shared" ref="U206:U210" si="17">IFERROR(ROUND(E206/L206,2),0)</f>
        <v>83.05</v>
      </c>
    </row>
    <row r="207" spans="1:21" ht="32" x14ac:dyDescent="0.2">
      <c r="A207" s="10">
        <v>3252</v>
      </c>
      <c r="B207" s="3" t="s">
        <v>3252</v>
      </c>
      <c r="C207" s="3" t="s">
        <v>7362</v>
      </c>
      <c r="D207" s="6">
        <v>2250</v>
      </c>
      <c r="E207" s="8">
        <v>2876</v>
      </c>
      <c r="F207" t="s">
        <v>8218</v>
      </c>
      <c r="G207" t="s">
        <v>8224</v>
      </c>
      <c r="H207" t="s">
        <v>8246</v>
      </c>
      <c r="I207">
        <v>1473247240</v>
      </c>
      <c r="J207">
        <v>1470655240</v>
      </c>
      <c r="K207" t="b">
        <v>1</v>
      </c>
      <c r="L207">
        <v>50</v>
      </c>
      <c r="M207" t="b">
        <v>1</v>
      </c>
      <c r="N207" t="s">
        <v>8269</v>
      </c>
      <c r="O207">
        <v>128</v>
      </c>
      <c r="P207">
        <v>57.52</v>
      </c>
      <c r="Q207" s="12" t="s">
        <v>8315</v>
      </c>
      <c r="R207" t="s">
        <v>8316</v>
      </c>
      <c r="S207" s="16">
        <v>42590.472685185188</v>
      </c>
      <c r="T207" s="16">
        <v>42620.472685185188</v>
      </c>
      <c r="U207">
        <f t="shared" si="17"/>
        <v>57.52</v>
      </c>
    </row>
    <row r="208" spans="1:21" ht="32" x14ac:dyDescent="0.2">
      <c r="A208" s="10">
        <v>3253</v>
      </c>
      <c r="B208" s="3" t="s">
        <v>3253</v>
      </c>
      <c r="C208" s="3" t="s">
        <v>7363</v>
      </c>
      <c r="D208" s="6">
        <v>20000</v>
      </c>
      <c r="E208" s="8">
        <v>20365</v>
      </c>
      <c r="F208" t="s">
        <v>8218</v>
      </c>
      <c r="G208" t="s">
        <v>8223</v>
      </c>
      <c r="H208" t="s">
        <v>8245</v>
      </c>
      <c r="I208">
        <v>1473306300</v>
      </c>
      <c r="J208">
        <v>1471701028</v>
      </c>
      <c r="K208" t="b">
        <v>1</v>
      </c>
      <c r="L208">
        <v>115</v>
      </c>
      <c r="M208" t="b">
        <v>1</v>
      </c>
      <c r="N208" t="s">
        <v>8269</v>
      </c>
      <c r="O208">
        <v>102</v>
      </c>
      <c r="P208">
        <v>177.09</v>
      </c>
      <c r="Q208" s="12" t="s">
        <v>8315</v>
      </c>
      <c r="R208" t="s">
        <v>8316</v>
      </c>
      <c r="S208" s="16">
        <v>42602.576712962968</v>
      </c>
      <c r="T208" s="16">
        <v>42621.15625</v>
      </c>
      <c r="U208">
        <f t="shared" si="17"/>
        <v>177.09</v>
      </c>
    </row>
    <row r="209" spans="1:21" ht="48" x14ac:dyDescent="0.2">
      <c r="A209" s="10">
        <v>3254</v>
      </c>
      <c r="B209" s="3" t="s">
        <v>3254</v>
      </c>
      <c r="C209" s="3" t="s">
        <v>7364</v>
      </c>
      <c r="D209" s="6">
        <v>13000</v>
      </c>
      <c r="E209" s="8">
        <v>13163.5</v>
      </c>
      <c r="F209" t="s">
        <v>8218</v>
      </c>
      <c r="G209" t="s">
        <v>8224</v>
      </c>
      <c r="H209" t="s">
        <v>8246</v>
      </c>
      <c r="I209">
        <v>1427331809</v>
      </c>
      <c r="J209">
        <v>1424743409</v>
      </c>
      <c r="K209" t="b">
        <v>1</v>
      </c>
      <c r="L209">
        <v>186</v>
      </c>
      <c r="M209" t="b">
        <v>1</v>
      </c>
      <c r="N209" t="s">
        <v>8269</v>
      </c>
      <c r="O209">
        <v>101</v>
      </c>
      <c r="P209">
        <v>70.77</v>
      </c>
      <c r="Q209" s="12" t="s">
        <v>8315</v>
      </c>
      <c r="R209" t="s">
        <v>8316</v>
      </c>
      <c r="S209" s="16">
        <v>42059.085752314815</v>
      </c>
      <c r="T209" s="16">
        <v>42089.044085648144</v>
      </c>
      <c r="U209">
        <f t="shared" si="17"/>
        <v>70.77</v>
      </c>
    </row>
    <row r="210" spans="1:21" ht="48" x14ac:dyDescent="0.2">
      <c r="A210" s="10">
        <v>3255</v>
      </c>
      <c r="B210" s="3" t="s">
        <v>3255</v>
      </c>
      <c r="C210" s="3" t="s">
        <v>7365</v>
      </c>
      <c r="D210" s="6">
        <v>300</v>
      </c>
      <c r="E210" s="8">
        <v>525</v>
      </c>
      <c r="F210" t="s">
        <v>8218</v>
      </c>
      <c r="G210" t="s">
        <v>8224</v>
      </c>
      <c r="H210" t="s">
        <v>8246</v>
      </c>
      <c r="I210">
        <v>1412706375</v>
      </c>
      <c r="J210">
        <v>1410114375</v>
      </c>
      <c r="K210" t="b">
        <v>1</v>
      </c>
      <c r="L210">
        <v>18</v>
      </c>
      <c r="M210" t="b">
        <v>1</v>
      </c>
      <c r="N210" t="s">
        <v>8269</v>
      </c>
      <c r="O210">
        <v>175</v>
      </c>
      <c r="P210">
        <v>29.17</v>
      </c>
      <c r="Q210" s="12" t="s">
        <v>8315</v>
      </c>
      <c r="R210" t="s">
        <v>8316</v>
      </c>
      <c r="S210" s="16">
        <v>41889.768229166664</v>
      </c>
      <c r="T210" s="16">
        <v>41919.768229166664</v>
      </c>
      <c r="U210">
        <f t="shared" si="17"/>
        <v>29.17</v>
      </c>
    </row>
    <row r="211" spans="1:21" ht="32" x14ac:dyDescent="0.2">
      <c r="A211" s="10">
        <v>3256</v>
      </c>
      <c r="B211" s="3" t="s">
        <v>3256</v>
      </c>
      <c r="C211" s="3" t="s">
        <v>7366</v>
      </c>
      <c r="D211" s="6">
        <v>10000</v>
      </c>
      <c r="E211" s="8">
        <v>12806</v>
      </c>
      <c r="F211" t="s">
        <v>8218</v>
      </c>
      <c r="G211" t="s">
        <v>8223</v>
      </c>
      <c r="H211" t="s">
        <v>8245</v>
      </c>
      <c r="I211">
        <v>1433995140</v>
      </c>
      <c r="J211">
        <v>1432129577</v>
      </c>
      <c r="K211" t="b">
        <v>1</v>
      </c>
      <c r="L211">
        <v>176</v>
      </c>
      <c r="M211" t="b">
        <v>1</v>
      </c>
      <c r="N211" t="s">
        <v>8269</v>
      </c>
      <c r="O211">
        <v>128</v>
      </c>
      <c r="P211">
        <v>72.760000000000005</v>
      </c>
      <c r="Q211" s="12" t="s">
        <v>8315</v>
      </c>
      <c r="R211" t="s">
        <v>8316</v>
      </c>
      <c r="S211" s="16">
        <v>42144.573807870373</v>
      </c>
      <c r="T211" s="16">
        <v>42166.165972222225</v>
      </c>
      <c r="U211">
        <f t="shared" ref="U211:U220" si="18">IFERROR(ROUND(E211/L211,2),0)</f>
        <v>72.760000000000005</v>
      </c>
    </row>
    <row r="212" spans="1:21" ht="48" x14ac:dyDescent="0.2">
      <c r="A212" s="10">
        <v>3257</v>
      </c>
      <c r="B212" s="3" t="s">
        <v>3257</v>
      </c>
      <c r="C212" s="3" t="s">
        <v>7367</v>
      </c>
      <c r="D212" s="6">
        <v>2000</v>
      </c>
      <c r="E212" s="8">
        <v>2125.9899999999998</v>
      </c>
      <c r="F212" t="s">
        <v>8218</v>
      </c>
      <c r="G212" t="s">
        <v>8224</v>
      </c>
      <c r="H212" t="s">
        <v>8246</v>
      </c>
      <c r="I212">
        <v>1487769952</v>
      </c>
      <c r="J212">
        <v>1485177952</v>
      </c>
      <c r="K212" t="b">
        <v>0</v>
      </c>
      <c r="L212">
        <v>41</v>
      </c>
      <c r="M212" t="b">
        <v>1</v>
      </c>
      <c r="N212" t="s">
        <v>8269</v>
      </c>
      <c r="O212">
        <v>106</v>
      </c>
      <c r="P212">
        <v>51.85</v>
      </c>
      <c r="Q212" s="12" t="s">
        <v>8315</v>
      </c>
      <c r="R212" t="s">
        <v>8316</v>
      </c>
      <c r="S212" s="16">
        <v>42758.559629629628</v>
      </c>
      <c r="T212" s="16">
        <v>42788.559629629628</v>
      </c>
      <c r="U212">
        <f t="shared" si="18"/>
        <v>51.85</v>
      </c>
    </row>
    <row r="213" spans="1:21" ht="32" x14ac:dyDescent="0.2">
      <c r="A213" s="10">
        <v>3258</v>
      </c>
      <c r="B213" s="3" t="s">
        <v>3258</v>
      </c>
      <c r="C213" s="3" t="s">
        <v>7368</v>
      </c>
      <c r="D213" s="6">
        <v>7000</v>
      </c>
      <c r="E213" s="8">
        <v>7365</v>
      </c>
      <c r="F213" t="s">
        <v>8218</v>
      </c>
      <c r="G213" t="s">
        <v>8223</v>
      </c>
      <c r="H213" t="s">
        <v>8245</v>
      </c>
      <c r="I213">
        <v>1420751861</v>
      </c>
      <c r="J213">
        <v>1418159861</v>
      </c>
      <c r="K213" t="b">
        <v>1</v>
      </c>
      <c r="L213">
        <v>75</v>
      </c>
      <c r="M213" t="b">
        <v>1</v>
      </c>
      <c r="N213" t="s">
        <v>8269</v>
      </c>
      <c r="O213">
        <v>105</v>
      </c>
      <c r="P213">
        <v>98.2</v>
      </c>
      <c r="Q213" s="12" t="s">
        <v>8315</v>
      </c>
      <c r="R213" t="s">
        <v>8316</v>
      </c>
      <c r="S213" s="16">
        <v>41982.887280092589</v>
      </c>
      <c r="T213" s="16">
        <v>42012.887280092589</v>
      </c>
      <c r="U213">
        <f t="shared" si="18"/>
        <v>98.2</v>
      </c>
    </row>
    <row r="214" spans="1:21" ht="48" x14ac:dyDescent="0.2">
      <c r="A214" s="10">
        <v>3259</v>
      </c>
      <c r="B214" s="3" t="s">
        <v>3259</v>
      </c>
      <c r="C214" s="3" t="s">
        <v>7369</v>
      </c>
      <c r="D214" s="6">
        <v>23000</v>
      </c>
      <c r="E214" s="8">
        <v>24418.6</v>
      </c>
      <c r="F214" t="s">
        <v>8218</v>
      </c>
      <c r="G214" t="s">
        <v>8223</v>
      </c>
      <c r="H214" t="s">
        <v>8245</v>
      </c>
      <c r="I214">
        <v>1475294340</v>
      </c>
      <c r="J214">
        <v>1472753745</v>
      </c>
      <c r="K214" t="b">
        <v>1</v>
      </c>
      <c r="L214">
        <v>97</v>
      </c>
      <c r="M214" t="b">
        <v>1</v>
      </c>
      <c r="N214" t="s">
        <v>8269</v>
      </c>
      <c r="O214">
        <v>106</v>
      </c>
      <c r="P214">
        <v>251.74</v>
      </c>
      <c r="Q214" s="12" t="s">
        <v>8315</v>
      </c>
      <c r="R214" t="s">
        <v>8316</v>
      </c>
      <c r="S214" s="16">
        <v>42614.760937500003</v>
      </c>
      <c r="T214" s="16">
        <v>42644.165972222225</v>
      </c>
      <c r="U214">
        <f t="shared" si="18"/>
        <v>251.74</v>
      </c>
    </row>
    <row r="215" spans="1:21" ht="32" x14ac:dyDescent="0.2">
      <c r="A215" s="10">
        <v>3260</v>
      </c>
      <c r="B215" s="3" t="s">
        <v>3260</v>
      </c>
      <c r="C215" s="3" t="s">
        <v>7370</v>
      </c>
      <c r="D215" s="6">
        <v>5000</v>
      </c>
      <c r="E215" s="8">
        <v>5462</v>
      </c>
      <c r="F215" t="s">
        <v>8218</v>
      </c>
      <c r="G215" t="s">
        <v>8223</v>
      </c>
      <c r="H215" t="s">
        <v>8245</v>
      </c>
      <c r="I215">
        <v>1448903318</v>
      </c>
      <c r="J215">
        <v>1445875718</v>
      </c>
      <c r="K215" t="b">
        <v>1</v>
      </c>
      <c r="L215">
        <v>73</v>
      </c>
      <c r="M215" t="b">
        <v>1</v>
      </c>
      <c r="N215" t="s">
        <v>8269</v>
      </c>
      <c r="O215">
        <v>109</v>
      </c>
      <c r="P215">
        <v>74.819999999999993</v>
      </c>
      <c r="Q215" s="12" t="s">
        <v>8315</v>
      </c>
      <c r="R215" t="s">
        <v>8316</v>
      </c>
      <c r="S215" s="16">
        <v>42303.672662037032</v>
      </c>
      <c r="T215" s="16">
        <v>42338.714328703703</v>
      </c>
      <c r="U215">
        <f t="shared" si="18"/>
        <v>74.819999999999993</v>
      </c>
    </row>
    <row r="216" spans="1:21" ht="48" x14ac:dyDescent="0.2">
      <c r="A216" s="10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12" t="s">
        <v>8315</v>
      </c>
      <c r="R216" t="s">
        <v>8316</v>
      </c>
      <c r="S216" s="16">
        <v>42171.725416666668</v>
      </c>
      <c r="T216" s="16">
        <v>42201.725416666668</v>
      </c>
      <c r="U216">
        <f t="shared" si="18"/>
        <v>67.650000000000006</v>
      </c>
    </row>
    <row r="217" spans="1:21" ht="32" x14ac:dyDescent="0.2">
      <c r="A217" s="10">
        <v>3262</v>
      </c>
      <c r="B217" s="3" t="s">
        <v>3262</v>
      </c>
      <c r="C217" s="3" t="s">
        <v>7372</v>
      </c>
      <c r="D217" s="6">
        <v>12200</v>
      </c>
      <c r="E217" s="8">
        <v>12571</v>
      </c>
      <c r="F217" t="s">
        <v>8218</v>
      </c>
      <c r="G217" t="s">
        <v>8223</v>
      </c>
      <c r="H217" t="s">
        <v>8245</v>
      </c>
      <c r="I217">
        <v>1419220800</v>
      </c>
      <c r="J217">
        <v>1416555262</v>
      </c>
      <c r="K217" t="b">
        <v>1</v>
      </c>
      <c r="L217">
        <v>134</v>
      </c>
      <c r="M217" t="b">
        <v>1</v>
      </c>
      <c r="N217" t="s">
        <v>8269</v>
      </c>
      <c r="O217">
        <v>103</v>
      </c>
      <c r="P217">
        <v>93.81</v>
      </c>
      <c r="Q217" s="12" t="s">
        <v>8315</v>
      </c>
      <c r="R217" t="s">
        <v>8316</v>
      </c>
      <c r="S217" s="16">
        <v>41964.315532407403</v>
      </c>
      <c r="T217" s="16">
        <v>41995.166666666672</v>
      </c>
      <c r="U217">
        <f t="shared" si="18"/>
        <v>93.81</v>
      </c>
    </row>
    <row r="218" spans="1:21" ht="32" x14ac:dyDescent="0.2">
      <c r="A218" s="10">
        <v>3263</v>
      </c>
      <c r="B218" s="3" t="s">
        <v>3263</v>
      </c>
      <c r="C218" s="3" t="s">
        <v>7373</v>
      </c>
      <c r="D218" s="6">
        <v>2500</v>
      </c>
      <c r="E218" s="8">
        <v>2804.16</v>
      </c>
      <c r="F218" t="s">
        <v>8218</v>
      </c>
      <c r="G218" t="s">
        <v>8223</v>
      </c>
      <c r="H218" t="s">
        <v>8245</v>
      </c>
      <c r="I218">
        <v>1446238800</v>
      </c>
      <c r="J218">
        <v>1444220588</v>
      </c>
      <c r="K218" t="b">
        <v>1</v>
      </c>
      <c r="L218">
        <v>68</v>
      </c>
      <c r="M218" t="b">
        <v>1</v>
      </c>
      <c r="N218" t="s">
        <v>8269</v>
      </c>
      <c r="O218">
        <v>112</v>
      </c>
      <c r="P218">
        <v>41.24</v>
      </c>
      <c r="Q218" s="12" t="s">
        <v>8315</v>
      </c>
      <c r="R218" t="s">
        <v>8316</v>
      </c>
      <c r="S218" s="16">
        <v>42284.516064814816</v>
      </c>
      <c r="T218" s="16">
        <v>42307.875</v>
      </c>
      <c r="U218">
        <f t="shared" si="18"/>
        <v>41.24</v>
      </c>
    </row>
    <row r="219" spans="1:21" ht="32" x14ac:dyDescent="0.2">
      <c r="A219" s="10">
        <v>3264</v>
      </c>
      <c r="B219" s="3" t="s">
        <v>3264</v>
      </c>
      <c r="C219" s="3" t="s">
        <v>7374</v>
      </c>
      <c r="D219" s="6">
        <v>2500</v>
      </c>
      <c r="E219" s="8">
        <v>2575</v>
      </c>
      <c r="F219" t="s">
        <v>8218</v>
      </c>
      <c r="G219" t="s">
        <v>8223</v>
      </c>
      <c r="H219" t="s">
        <v>8245</v>
      </c>
      <c r="I219">
        <v>1422482400</v>
      </c>
      <c r="J219">
        <v>1421089938</v>
      </c>
      <c r="K219" t="b">
        <v>1</v>
      </c>
      <c r="L219">
        <v>49</v>
      </c>
      <c r="M219" t="b">
        <v>1</v>
      </c>
      <c r="N219" t="s">
        <v>8269</v>
      </c>
      <c r="O219">
        <v>103</v>
      </c>
      <c r="P219">
        <v>52.55</v>
      </c>
      <c r="Q219" s="12" t="s">
        <v>8315</v>
      </c>
      <c r="R219" t="s">
        <v>8316</v>
      </c>
      <c r="S219" s="16">
        <v>42016.800208333334</v>
      </c>
      <c r="T219" s="16">
        <v>42032.916666666672</v>
      </c>
      <c r="U219">
        <f t="shared" si="18"/>
        <v>52.55</v>
      </c>
    </row>
    <row r="220" spans="1:21" ht="32" x14ac:dyDescent="0.2">
      <c r="A220" s="10">
        <v>3265</v>
      </c>
      <c r="B220" s="3" t="s">
        <v>3265</v>
      </c>
      <c r="C220" s="3" t="s">
        <v>7375</v>
      </c>
      <c r="D220" s="6">
        <v>2700</v>
      </c>
      <c r="E220" s="8">
        <v>4428</v>
      </c>
      <c r="F220" t="s">
        <v>8218</v>
      </c>
      <c r="G220" t="s">
        <v>8240</v>
      </c>
      <c r="H220" t="s">
        <v>8248</v>
      </c>
      <c r="I220">
        <v>1449162000</v>
      </c>
      <c r="J220">
        <v>1446570315</v>
      </c>
      <c r="K220" t="b">
        <v>1</v>
      </c>
      <c r="L220">
        <v>63</v>
      </c>
      <c r="M220" t="b">
        <v>1</v>
      </c>
      <c r="N220" t="s">
        <v>8269</v>
      </c>
      <c r="O220">
        <v>164</v>
      </c>
      <c r="P220">
        <v>70.290000000000006</v>
      </c>
      <c r="Q220" s="12" t="s">
        <v>8315</v>
      </c>
      <c r="R220" t="s">
        <v>8316</v>
      </c>
      <c r="S220" s="16">
        <v>42311.711979166663</v>
      </c>
      <c r="T220" s="16">
        <v>42341.708333333328</v>
      </c>
      <c r="U220">
        <f t="shared" si="18"/>
        <v>70.290000000000006</v>
      </c>
    </row>
    <row r="221" spans="1:21" ht="48" x14ac:dyDescent="0.2">
      <c r="A221" s="10">
        <v>3266</v>
      </c>
      <c r="B221" s="3" t="s">
        <v>3266</v>
      </c>
      <c r="C221" s="3" t="s">
        <v>7376</v>
      </c>
      <c r="D221" s="6">
        <v>6000</v>
      </c>
      <c r="E221" s="8">
        <v>7877</v>
      </c>
      <c r="F221" t="s">
        <v>8218</v>
      </c>
      <c r="G221" t="s">
        <v>8223</v>
      </c>
      <c r="H221" t="s">
        <v>8245</v>
      </c>
      <c r="I221">
        <v>1434142800</v>
      </c>
      <c r="J221">
        <v>1431435122</v>
      </c>
      <c r="K221" t="b">
        <v>1</v>
      </c>
      <c r="L221">
        <v>163</v>
      </c>
      <c r="M221" t="b">
        <v>1</v>
      </c>
      <c r="N221" t="s">
        <v>8269</v>
      </c>
      <c r="O221">
        <v>131</v>
      </c>
      <c r="P221">
        <v>48.33</v>
      </c>
      <c r="Q221" s="12" t="s">
        <v>8315</v>
      </c>
      <c r="R221" t="s">
        <v>8316</v>
      </c>
      <c r="S221" s="16">
        <v>42136.536134259266</v>
      </c>
      <c r="T221" s="16">
        <v>42167.875</v>
      </c>
      <c r="U221">
        <f t="shared" ref="U221:U223" si="19">IFERROR(ROUND(E221/L221,2),0)</f>
        <v>48.33</v>
      </c>
    </row>
    <row r="222" spans="1:21" ht="48" x14ac:dyDescent="0.2">
      <c r="A222" s="10">
        <v>3267</v>
      </c>
      <c r="B222" s="3" t="s">
        <v>3267</v>
      </c>
      <c r="C222" s="3" t="s">
        <v>7377</v>
      </c>
      <c r="D222" s="6">
        <v>15000</v>
      </c>
      <c r="E222" s="8">
        <v>15315</v>
      </c>
      <c r="F222" t="s">
        <v>8218</v>
      </c>
      <c r="G222" t="s">
        <v>8223</v>
      </c>
      <c r="H222" t="s">
        <v>8245</v>
      </c>
      <c r="I222">
        <v>1437156660</v>
      </c>
      <c r="J222">
        <v>1434564660</v>
      </c>
      <c r="K222" t="b">
        <v>1</v>
      </c>
      <c r="L222">
        <v>288</v>
      </c>
      <c r="M222" t="b">
        <v>1</v>
      </c>
      <c r="N222" t="s">
        <v>8269</v>
      </c>
      <c r="O222">
        <v>102</v>
      </c>
      <c r="P222">
        <v>53.18</v>
      </c>
      <c r="Q222" s="12" t="s">
        <v>8315</v>
      </c>
      <c r="R222" t="s">
        <v>8316</v>
      </c>
      <c r="S222" s="16">
        <v>42172.757638888885</v>
      </c>
      <c r="T222" s="16">
        <v>42202.757638888885</v>
      </c>
      <c r="U222">
        <f t="shared" si="19"/>
        <v>53.18</v>
      </c>
    </row>
    <row r="223" spans="1:21" ht="48" x14ac:dyDescent="0.2">
      <c r="A223" s="10">
        <v>3268</v>
      </c>
      <c r="B223" s="3" t="s">
        <v>3268</v>
      </c>
      <c r="C223" s="3" t="s">
        <v>7378</v>
      </c>
      <c r="D223" s="6">
        <v>2000</v>
      </c>
      <c r="E223" s="8">
        <v>2560</v>
      </c>
      <c r="F223" t="s">
        <v>8218</v>
      </c>
      <c r="G223" t="s">
        <v>8223</v>
      </c>
      <c r="H223" t="s">
        <v>8245</v>
      </c>
      <c r="I223">
        <v>1472074928</v>
      </c>
      <c r="J223">
        <v>1470692528</v>
      </c>
      <c r="K223" t="b">
        <v>1</v>
      </c>
      <c r="L223">
        <v>42</v>
      </c>
      <c r="M223" t="b">
        <v>1</v>
      </c>
      <c r="N223" t="s">
        <v>8269</v>
      </c>
      <c r="O223">
        <v>128</v>
      </c>
      <c r="P223">
        <v>60.95</v>
      </c>
      <c r="Q223" s="12" t="s">
        <v>8315</v>
      </c>
      <c r="R223" t="s">
        <v>8316</v>
      </c>
      <c r="S223" s="16">
        <v>42590.90425925926</v>
      </c>
      <c r="T223" s="16">
        <v>42606.90425925926</v>
      </c>
      <c r="U223">
        <f t="shared" si="19"/>
        <v>60.95</v>
      </c>
    </row>
    <row r="224" spans="1:21" ht="48" x14ac:dyDescent="0.2">
      <c r="A224" s="10">
        <v>3269</v>
      </c>
      <c r="B224" s="3" t="s">
        <v>3269</v>
      </c>
      <c r="C224" s="3" t="s">
        <v>7379</v>
      </c>
      <c r="D224" s="6">
        <v>8000</v>
      </c>
      <c r="E224" s="8">
        <v>8120</v>
      </c>
      <c r="F224" t="s">
        <v>8218</v>
      </c>
      <c r="G224" t="s">
        <v>8224</v>
      </c>
      <c r="H224" t="s">
        <v>8246</v>
      </c>
      <c r="I224">
        <v>1434452400</v>
      </c>
      <c r="J224">
        <v>1431509397</v>
      </c>
      <c r="K224" t="b">
        <v>1</v>
      </c>
      <c r="L224">
        <v>70</v>
      </c>
      <c r="M224" t="b">
        <v>1</v>
      </c>
      <c r="N224" t="s">
        <v>8269</v>
      </c>
      <c r="O224">
        <v>102</v>
      </c>
      <c r="P224">
        <v>116</v>
      </c>
      <c r="Q224" s="12" t="s">
        <v>8315</v>
      </c>
      <c r="R224" t="s">
        <v>8316</v>
      </c>
      <c r="S224" s="16">
        <v>42137.395798611105</v>
      </c>
      <c r="T224" s="16">
        <v>42171.458333333328</v>
      </c>
      <c r="U224">
        <f t="shared" ref="U224:U242" si="20">IFERROR(ROUND(E224/L224,2),0)</f>
        <v>116</v>
      </c>
    </row>
    <row r="225" spans="1:21" ht="48" x14ac:dyDescent="0.2">
      <c r="A225" s="10">
        <v>3270</v>
      </c>
      <c r="B225" s="3" t="s">
        <v>3270</v>
      </c>
      <c r="C225" s="3" t="s">
        <v>7380</v>
      </c>
      <c r="D225" s="6">
        <v>1800</v>
      </c>
      <c r="E225" s="8">
        <v>1830</v>
      </c>
      <c r="F225" t="s">
        <v>8218</v>
      </c>
      <c r="G225" t="s">
        <v>8224</v>
      </c>
      <c r="H225" t="s">
        <v>8246</v>
      </c>
      <c r="I225">
        <v>1436705265</v>
      </c>
      <c r="J225">
        <v>1434113265</v>
      </c>
      <c r="K225" t="b">
        <v>1</v>
      </c>
      <c r="L225">
        <v>30</v>
      </c>
      <c r="M225" t="b">
        <v>1</v>
      </c>
      <c r="N225" t="s">
        <v>8269</v>
      </c>
      <c r="O225">
        <v>102</v>
      </c>
      <c r="P225">
        <v>61</v>
      </c>
      <c r="Q225" s="12" t="s">
        <v>8315</v>
      </c>
      <c r="R225" t="s">
        <v>8316</v>
      </c>
      <c r="S225" s="16">
        <v>42167.533159722225</v>
      </c>
      <c r="T225" s="16">
        <v>42197.533159722225</v>
      </c>
      <c r="U225">
        <f t="shared" si="20"/>
        <v>61</v>
      </c>
    </row>
    <row r="226" spans="1:21" ht="16" x14ac:dyDescent="0.2">
      <c r="A226" s="10">
        <v>3271</v>
      </c>
      <c r="B226" s="3" t="s">
        <v>3271</v>
      </c>
      <c r="C226" s="3" t="s">
        <v>7381</v>
      </c>
      <c r="D226" s="6">
        <v>1500</v>
      </c>
      <c r="E226" s="8">
        <v>1950</v>
      </c>
      <c r="F226" t="s">
        <v>8218</v>
      </c>
      <c r="G226" t="s">
        <v>8224</v>
      </c>
      <c r="H226" t="s">
        <v>8246</v>
      </c>
      <c r="I226">
        <v>1414927775</v>
      </c>
      <c r="J226">
        <v>1412332175</v>
      </c>
      <c r="K226" t="b">
        <v>1</v>
      </c>
      <c r="L226">
        <v>51</v>
      </c>
      <c r="M226" t="b">
        <v>1</v>
      </c>
      <c r="N226" t="s">
        <v>8269</v>
      </c>
      <c r="O226">
        <v>130</v>
      </c>
      <c r="P226">
        <v>38.24</v>
      </c>
      <c r="Q226" s="12" t="s">
        <v>8315</v>
      </c>
      <c r="R226" t="s">
        <v>8316</v>
      </c>
      <c r="S226" s="16">
        <v>41915.437210648146</v>
      </c>
      <c r="T226" s="16">
        <v>41945.478877314818</v>
      </c>
      <c r="U226">
        <f t="shared" si="20"/>
        <v>38.24</v>
      </c>
    </row>
    <row r="227" spans="1:21" ht="48" x14ac:dyDescent="0.2">
      <c r="A227" s="10">
        <v>3272</v>
      </c>
      <c r="B227" s="3" t="s">
        <v>3272</v>
      </c>
      <c r="C227" s="3" t="s">
        <v>7382</v>
      </c>
      <c r="D227" s="6">
        <v>10000</v>
      </c>
      <c r="E227" s="8">
        <v>15443</v>
      </c>
      <c r="F227" t="s">
        <v>8218</v>
      </c>
      <c r="G227" t="s">
        <v>8223</v>
      </c>
      <c r="H227" t="s">
        <v>8245</v>
      </c>
      <c r="I227">
        <v>1446814809</v>
      </c>
      <c r="J227">
        <v>1444219209</v>
      </c>
      <c r="K227" t="b">
        <v>1</v>
      </c>
      <c r="L227">
        <v>145</v>
      </c>
      <c r="M227" t="b">
        <v>1</v>
      </c>
      <c r="N227" t="s">
        <v>8269</v>
      </c>
      <c r="O227">
        <v>154</v>
      </c>
      <c r="P227">
        <v>106.5</v>
      </c>
      <c r="Q227" s="12" t="s">
        <v>8315</v>
      </c>
      <c r="R227" t="s">
        <v>8316</v>
      </c>
      <c r="S227" s="16">
        <v>42284.500104166669</v>
      </c>
      <c r="T227" s="16">
        <v>42314.541770833333</v>
      </c>
      <c r="U227">
        <f t="shared" si="20"/>
        <v>106.5</v>
      </c>
    </row>
    <row r="228" spans="1:21" ht="48" x14ac:dyDescent="0.2">
      <c r="A228" s="10">
        <v>3273</v>
      </c>
      <c r="B228" s="3" t="s">
        <v>3273</v>
      </c>
      <c r="C228" s="3" t="s">
        <v>7383</v>
      </c>
      <c r="D228" s="6">
        <v>4000</v>
      </c>
      <c r="E228" s="8">
        <v>4296</v>
      </c>
      <c r="F228" t="s">
        <v>8218</v>
      </c>
      <c r="G228" t="s">
        <v>8223</v>
      </c>
      <c r="H228" t="s">
        <v>8245</v>
      </c>
      <c r="I228">
        <v>1473879600</v>
      </c>
      <c r="J228">
        <v>1472498042</v>
      </c>
      <c r="K228" t="b">
        <v>1</v>
      </c>
      <c r="L228">
        <v>21</v>
      </c>
      <c r="M228" t="b">
        <v>1</v>
      </c>
      <c r="N228" t="s">
        <v>8269</v>
      </c>
      <c r="O228">
        <v>107</v>
      </c>
      <c r="P228">
        <v>204.57</v>
      </c>
      <c r="Q228" s="12" t="s">
        <v>8315</v>
      </c>
      <c r="R228" t="s">
        <v>8316</v>
      </c>
      <c r="S228" s="16">
        <v>42611.801412037035</v>
      </c>
      <c r="T228" s="16">
        <v>42627.791666666672</v>
      </c>
      <c r="U228">
        <f t="shared" si="20"/>
        <v>204.57</v>
      </c>
    </row>
    <row r="229" spans="1:21" ht="48" x14ac:dyDescent="0.2">
      <c r="A229" s="10">
        <v>3274</v>
      </c>
      <c r="B229" s="3" t="s">
        <v>3274</v>
      </c>
      <c r="C229" s="3" t="s">
        <v>7384</v>
      </c>
      <c r="D229" s="6">
        <v>15500</v>
      </c>
      <c r="E229" s="8">
        <v>15705</v>
      </c>
      <c r="F229" t="s">
        <v>8218</v>
      </c>
      <c r="G229" t="s">
        <v>8223</v>
      </c>
      <c r="H229" t="s">
        <v>8245</v>
      </c>
      <c r="I229">
        <v>1458075600</v>
      </c>
      <c r="J229">
        <v>1454259272</v>
      </c>
      <c r="K229" t="b">
        <v>1</v>
      </c>
      <c r="L229">
        <v>286</v>
      </c>
      <c r="M229" t="b">
        <v>1</v>
      </c>
      <c r="N229" t="s">
        <v>8269</v>
      </c>
      <c r="O229">
        <v>101</v>
      </c>
      <c r="P229">
        <v>54.91</v>
      </c>
      <c r="Q229" s="12" t="s">
        <v>8315</v>
      </c>
      <c r="R229" t="s">
        <v>8316</v>
      </c>
      <c r="S229" s="16">
        <v>42400.704537037032</v>
      </c>
      <c r="T229" s="16">
        <v>42444.875</v>
      </c>
      <c r="U229">
        <f t="shared" si="20"/>
        <v>54.91</v>
      </c>
    </row>
    <row r="230" spans="1:21" ht="48" x14ac:dyDescent="0.2">
      <c r="A230" s="10">
        <v>3275</v>
      </c>
      <c r="B230" s="3" t="s">
        <v>3275</v>
      </c>
      <c r="C230" s="3" t="s">
        <v>7385</v>
      </c>
      <c r="D230" s="6">
        <v>1800</v>
      </c>
      <c r="E230" s="8">
        <v>1805</v>
      </c>
      <c r="F230" t="s">
        <v>8218</v>
      </c>
      <c r="G230" t="s">
        <v>8223</v>
      </c>
      <c r="H230" t="s">
        <v>8245</v>
      </c>
      <c r="I230">
        <v>1423456200</v>
      </c>
      <c r="J230">
        <v>1421183271</v>
      </c>
      <c r="K230" t="b">
        <v>1</v>
      </c>
      <c r="L230">
        <v>12</v>
      </c>
      <c r="M230" t="b">
        <v>1</v>
      </c>
      <c r="N230" t="s">
        <v>8269</v>
      </c>
      <c r="O230">
        <v>100</v>
      </c>
      <c r="P230">
        <v>150.41999999999999</v>
      </c>
      <c r="Q230" s="12" t="s">
        <v>8315</v>
      </c>
      <c r="R230" t="s">
        <v>8316</v>
      </c>
      <c r="S230" s="16">
        <v>42017.88045138889</v>
      </c>
      <c r="T230" s="16">
        <v>42044.1875</v>
      </c>
      <c r="U230">
        <f t="shared" si="20"/>
        <v>150.41999999999999</v>
      </c>
    </row>
    <row r="231" spans="1:21" ht="48" x14ac:dyDescent="0.2">
      <c r="A231" s="10">
        <v>3276</v>
      </c>
      <c r="B231" s="3" t="s">
        <v>3276</v>
      </c>
      <c r="C231" s="3" t="s">
        <v>7386</v>
      </c>
      <c r="D231" s="6">
        <v>4500</v>
      </c>
      <c r="E231" s="8">
        <v>5258</v>
      </c>
      <c r="F231" t="s">
        <v>8218</v>
      </c>
      <c r="G231" t="s">
        <v>8228</v>
      </c>
      <c r="H231" t="s">
        <v>8250</v>
      </c>
      <c r="I231">
        <v>1459483140</v>
      </c>
      <c r="J231">
        <v>1456526879</v>
      </c>
      <c r="K231" t="b">
        <v>1</v>
      </c>
      <c r="L231">
        <v>100</v>
      </c>
      <c r="M231" t="b">
        <v>1</v>
      </c>
      <c r="N231" t="s">
        <v>8269</v>
      </c>
      <c r="O231">
        <v>117</v>
      </c>
      <c r="P231">
        <v>52.58</v>
      </c>
      <c r="Q231" s="12" t="s">
        <v>8315</v>
      </c>
      <c r="R231" t="s">
        <v>8316</v>
      </c>
      <c r="S231" s="16">
        <v>42426.949988425928</v>
      </c>
      <c r="T231" s="16">
        <v>42461.165972222225</v>
      </c>
      <c r="U231">
        <f t="shared" si="20"/>
        <v>52.58</v>
      </c>
    </row>
    <row r="232" spans="1:21" ht="48" x14ac:dyDescent="0.2">
      <c r="A232" s="10">
        <v>3277</v>
      </c>
      <c r="B232" s="3" t="s">
        <v>3277</v>
      </c>
      <c r="C232" s="3" t="s">
        <v>7387</v>
      </c>
      <c r="D232" s="6">
        <v>5000</v>
      </c>
      <c r="E232" s="8">
        <v>5430</v>
      </c>
      <c r="F232" t="s">
        <v>8218</v>
      </c>
      <c r="G232" t="s">
        <v>8224</v>
      </c>
      <c r="H232" t="s">
        <v>8246</v>
      </c>
      <c r="I232">
        <v>1416331406</v>
      </c>
      <c r="J232">
        <v>1413735806</v>
      </c>
      <c r="K232" t="b">
        <v>1</v>
      </c>
      <c r="L232">
        <v>100</v>
      </c>
      <c r="M232" t="b">
        <v>1</v>
      </c>
      <c r="N232" t="s">
        <v>8269</v>
      </c>
      <c r="O232">
        <v>109</v>
      </c>
      <c r="P232">
        <v>54.3</v>
      </c>
      <c r="Q232" s="12" t="s">
        <v>8315</v>
      </c>
      <c r="R232" t="s">
        <v>8316</v>
      </c>
      <c r="S232" s="16">
        <v>41931.682939814818</v>
      </c>
      <c r="T232" s="16">
        <v>41961.724606481483</v>
      </c>
      <c r="U232">
        <f t="shared" si="20"/>
        <v>54.3</v>
      </c>
    </row>
    <row r="233" spans="1:21" ht="48" x14ac:dyDescent="0.2">
      <c r="A233" s="10">
        <v>3278</v>
      </c>
      <c r="B233" s="3" t="s">
        <v>3278</v>
      </c>
      <c r="C233" s="3" t="s">
        <v>7388</v>
      </c>
      <c r="D233" s="6">
        <v>2500</v>
      </c>
      <c r="E233" s="8">
        <v>2585</v>
      </c>
      <c r="F233" t="s">
        <v>8218</v>
      </c>
      <c r="G233" t="s">
        <v>8224</v>
      </c>
      <c r="H233" t="s">
        <v>8246</v>
      </c>
      <c r="I233">
        <v>1433017303</v>
      </c>
      <c r="J233">
        <v>1430425303</v>
      </c>
      <c r="K233" t="b">
        <v>1</v>
      </c>
      <c r="L233">
        <v>34</v>
      </c>
      <c r="M233" t="b">
        <v>1</v>
      </c>
      <c r="N233" t="s">
        <v>8269</v>
      </c>
      <c r="O233">
        <v>103</v>
      </c>
      <c r="P233">
        <v>76.03</v>
      </c>
      <c r="Q233" s="12" t="s">
        <v>8315</v>
      </c>
      <c r="R233" t="s">
        <v>8316</v>
      </c>
      <c r="S233" s="16">
        <v>42124.848414351851</v>
      </c>
      <c r="T233" s="16">
        <v>42154.848414351851</v>
      </c>
      <c r="U233">
        <f t="shared" si="20"/>
        <v>76.03</v>
      </c>
    </row>
    <row r="234" spans="1:21" ht="48" x14ac:dyDescent="0.2">
      <c r="A234" s="10">
        <v>3279</v>
      </c>
      <c r="B234" s="3" t="s">
        <v>3279</v>
      </c>
      <c r="C234" s="3" t="s">
        <v>7389</v>
      </c>
      <c r="D234" s="6">
        <v>5800</v>
      </c>
      <c r="E234" s="8">
        <v>6628</v>
      </c>
      <c r="F234" t="s">
        <v>8218</v>
      </c>
      <c r="G234" t="s">
        <v>8223</v>
      </c>
      <c r="H234" t="s">
        <v>8245</v>
      </c>
      <c r="I234">
        <v>1459474059</v>
      </c>
      <c r="J234">
        <v>1456885659</v>
      </c>
      <c r="K234" t="b">
        <v>0</v>
      </c>
      <c r="L234">
        <v>63</v>
      </c>
      <c r="M234" t="b">
        <v>1</v>
      </c>
      <c r="N234" t="s">
        <v>8269</v>
      </c>
      <c r="O234">
        <v>114</v>
      </c>
      <c r="P234">
        <v>105.21</v>
      </c>
      <c r="Q234" s="12" t="s">
        <v>8315</v>
      </c>
      <c r="R234" t="s">
        <v>8316</v>
      </c>
      <c r="S234" s="16">
        <v>42431.102534722217</v>
      </c>
      <c r="T234" s="16">
        <v>42461.06086805556</v>
      </c>
      <c r="U234">
        <f t="shared" si="20"/>
        <v>105.21</v>
      </c>
    </row>
    <row r="235" spans="1:21" ht="48" x14ac:dyDescent="0.2">
      <c r="A235" s="10">
        <v>3280</v>
      </c>
      <c r="B235" s="3" t="s">
        <v>3280</v>
      </c>
      <c r="C235" s="3" t="s">
        <v>7390</v>
      </c>
      <c r="D235" s="6">
        <v>2000</v>
      </c>
      <c r="E235" s="8">
        <v>2060</v>
      </c>
      <c r="F235" t="s">
        <v>8218</v>
      </c>
      <c r="G235" t="s">
        <v>8223</v>
      </c>
      <c r="H235" t="s">
        <v>8245</v>
      </c>
      <c r="I235">
        <v>1433134800</v>
      </c>
      <c r="J235">
        <v>1430158198</v>
      </c>
      <c r="K235" t="b">
        <v>0</v>
      </c>
      <c r="L235">
        <v>30</v>
      </c>
      <c r="M235" t="b">
        <v>1</v>
      </c>
      <c r="N235" t="s">
        <v>8269</v>
      </c>
      <c r="O235">
        <v>103</v>
      </c>
      <c r="P235">
        <v>68.67</v>
      </c>
      <c r="Q235" s="12" t="s">
        <v>8315</v>
      </c>
      <c r="R235" t="s">
        <v>8316</v>
      </c>
      <c r="S235" s="16">
        <v>42121.756921296299</v>
      </c>
      <c r="T235" s="16">
        <v>42156.208333333328</v>
      </c>
      <c r="U235">
        <f t="shared" si="20"/>
        <v>68.67</v>
      </c>
    </row>
    <row r="236" spans="1:21" ht="32" x14ac:dyDescent="0.2">
      <c r="A236" s="10">
        <v>3281</v>
      </c>
      <c r="B236" s="3" t="s">
        <v>3281</v>
      </c>
      <c r="C236" s="3" t="s">
        <v>7391</v>
      </c>
      <c r="D236" s="6">
        <v>5000</v>
      </c>
      <c r="E236" s="8">
        <v>6080</v>
      </c>
      <c r="F236" t="s">
        <v>8218</v>
      </c>
      <c r="G236" t="s">
        <v>8223</v>
      </c>
      <c r="H236" t="s">
        <v>8245</v>
      </c>
      <c r="I236">
        <v>1441153705</v>
      </c>
      <c r="J236">
        <v>1438561705</v>
      </c>
      <c r="K236" t="b">
        <v>0</v>
      </c>
      <c r="L236">
        <v>47</v>
      </c>
      <c r="M236" t="b">
        <v>1</v>
      </c>
      <c r="N236" t="s">
        <v>8269</v>
      </c>
      <c r="O236">
        <v>122</v>
      </c>
      <c r="P236">
        <v>129.36000000000001</v>
      </c>
      <c r="Q236" s="12" t="s">
        <v>8315</v>
      </c>
      <c r="R236" t="s">
        <v>8316</v>
      </c>
      <c r="S236" s="16">
        <v>42219.019733796296</v>
      </c>
      <c r="T236" s="16">
        <v>42249.019733796296</v>
      </c>
      <c r="U236">
        <f t="shared" si="20"/>
        <v>129.36000000000001</v>
      </c>
    </row>
    <row r="237" spans="1:21" ht="48" x14ac:dyDescent="0.2">
      <c r="A237" s="10">
        <v>3282</v>
      </c>
      <c r="B237" s="3" t="s">
        <v>3282</v>
      </c>
      <c r="C237" s="3" t="s">
        <v>7392</v>
      </c>
      <c r="D237" s="6">
        <v>31000</v>
      </c>
      <c r="E237" s="8">
        <v>31820.5</v>
      </c>
      <c r="F237" t="s">
        <v>8218</v>
      </c>
      <c r="G237" t="s">
        <v>8223</v>
      </c>
      <c r="H237" t="s">
        <v>8245</v>
      </c>
      <c r="I237">
        <v>1461904788</v>
      </c>
      <c r="J237">
        <v>1458103188</v>
      </c>
      <c r="K237" t="b">
        <v>0</v>
      </c>
      <c r="L237">
        <v>237</v>
      </c>
      <c r="M237" t="b">
        <v>1</v>
      </c>
      <c r="N237" t="s">
        <v>8269</v>
      </c>
      <c r="O237">
        <v>103</v>
      </c>
      <c r="P237">
        <v>134.26</v>
      </c>
      <c r="Q237" s="12" t="s">
        <v>8315</v>
      </c>
      <c r="R237" t="s">
        <v>8316</v>
      </c>
      <c r="S237" s="16">
        <v>42445.19430555556</v>
      </c>
      <c r="T237" s="16">
        <v>42489.19430555556</v>
      </c>
      <c r="U237">
        <f t="shared" si="20"/>
        <v>134.26</v>
      </c>
    </row>
    <row r="238" spans="1:21" ht="48" x14ac:dyDescent="0.2">
      <c r="A238" s="10">
        <v>3283</v>
      </c>
      <c r="B238" s="3" t="s">
        <v>3283</v>
      </c>
      <c r="C238" s="3" t="s">
        <v>7393</v>
      </c>
      <c r="D238" s="6">
        <v>800</v>
      </c>
      <c r="E238" s="8">
        <v>838</v>
      </c>
      <c r="F238" t="s">
        <v>8218</v>
      </c>
      <c r="G238" t="s">
        <v>8224</v>
      </c>
      <c r="H238" t="s">
        <v>8246</v>
      </c>
      <c r="I238">
        <v>1455138000</v>
      </c>
      <c r="J238">
        <v>1452448298</v>
      </c>
      <c r="K238" t="b">
        <v>0</v>
      </c>
      <c r="L238">
        <v>47</v>
      </c>
      <c r="M238" t="b">
        <v>1</v>
      </c>
      <c r="N238" t="s">
        <v>8269</v>
      </c>
      <c r="O238">
        <v>105</v>
      </c>
      <c r="P238">
        <v>17.829999999999998</v>
      </c>
      <c r="Q238" s="12" t="s">
        <v>8315</v>
      </c>
      <c r="R238" t="s">
        <v>8316</v>
      </c>
      <c r="S238" s="16">
        <v>42379.74418981481</v>
      </c>
      <c r="T238" s="16">
        <v>42410.875</v>
      </c>
      <c r="U238">
        <f t="shared" si="20"/>
        <v>17.829999999999998</v>
      </c>
    </row>
    <row r="239" spans="1:21" ht="48" x14ac:dyDescent="0.2">
      <c r="A239" s="10">
        <v>3284</v>
      </c>
      <c r="B239" s="3" t="s">
        <v>3284</v>
      </c>
      <c r="C239" s="3" t="s">
        <v>7394</v>
      </c>
      <c r="D239" s="6">
        <v>3000</v>
      </c>
      <c r="E239" s="8">
        <v>3048</v>
      </c>
      <c r="F239" t="s">
        <v>8218</v>
      </c>
      <c r="G239" t="s">
        <v>8223</v>
      </c>
      <c r="H239" t="s">
        <v>8245</v>
      </c>
      <c r="I239">
        <v>1454047140</v>
      </c>
      <c r="J239">
        <v>1452546853</v>
      </c>
      <c r="K239" t="b">
        <v>0</v>
      </c>
      <c r="L239">
        <v>15</v>
      </c>
      <c r="M239" t="b">
        <v>1</v>
      </c>
      <c r="N239" t="s">
        <v>8269</v>
      </c>
      <c r="O239">
        <v>102</v>
      </c>
      <c r="P239">
        <v>203.2</v>
      </c>
      <c r="Q239" s="12" t="s">
        <v>8315</v>
      </c>
      <c r="R239" t="s">
        <v>8316</v>
      </c>
      <c r="S239" s="16">
        <v>42380.884872685187</v>
      </c>
      <c r="T239" s="16">
        <v>42398.249305555553</v>
      </c>
      <c r="U239">
        <f t="shared" si="20"/>
        <v>203.2</v>
      </c>
    </row>
    <row r="240" spans="1:21" ht="16" x14ac:dyDescent="0.2">
      <c r="A240" s="10">
        <v>3285</v>
      </c>
      <c r="B240" s="3" t="s">
        <v>3285</v>
      </c>
      <c r="C240" s="3" t="s">
        <v>7395</v>
      </c>
      <c r="D240" s="6">
        <v>4999</v>
      </c>
      <c r="E240" s="8">
        <v>5604</v>
      </c>
      <c r="F240" t="s">
        <v>8218</v>
      </c>
      <c r="G240" t="s">
        <v>8223</v>
      </c>
      <c r="H240" t="s">
        <v>8245</v>
      </c>
      <c r="I240">
        <v>1488258000</v>
      </c>
      <c r="J240">
        <v>1485556626</v>
      </c>
      <c r="K240" t="b">
        <v>0</v>
      </c>
      <c r="L240">
        <v>81</v>
      </c>
      <c r="M240" t="b">
        <v>1</v>
      </c>
      <c r="N240" t="s">
        <v>8269</v>
      </c>
      <c r="O240">
        <v>112</v>
      </c>
      <c r="P240">
        <v>69.19</v>
      </c>
      <c r="Q240" s="12" t="s">
        <v>8315</v>
      </c>
      <c r="R240" t="s">
        <v>8316</v>
      </c>
      <c r="S240" s="16">
        <v>42762.942430555559</v>
      </c>
      <c r="T240" s="16">
        <v>42794.208333333328</v>
      </c>
      <c r="U240">
        <f t="shared" si="20"/>
        <v>69.19</v>
      </c>
    </row>
    <row r="241" spans="1:21" ht="48" x14ac:dyDescent="0.2">
      <c r="A241" s="10">
        <v>3286</v>
      </c>
      <c r="B241" s="3" t="s">
        <v>3286</v>
      </c>
      <c r="C241" s="3" t="s">
        <v>7396</v>
      </c>
      <c r="D241" s="6">
        <v>15000</v>
      </c>
      <c r="E241" s="8">
        <v>15265</v>
      </c>
      <c r="F241" t="s">
        <v>8218</v>
      </c>
      <c r="G241" t="s">
        <v>8223</v>
      </c>
      <c r="H241" t="s">
        <v>8245</v>
      </c>
      <c r="I241">
        <v>1471291782</v>
      </c>
      <c r="J241">
        <v>1468699782</v>
      </c>
      <c r="K241" t="b">
        <v>0</v>
      </c>
      <c r="L241">
        <v>122</v>
      </c>
      <c r="M241" t="b">
        <v>1</v>
      </c>
      <c r="N241" t="s">
        <v>8269</v>
      </c>
      <c r="O241">
        <v>102</v>
      </c>
      <c r="P241">
        <v>125.12</v>
      </c>
      <c r="Q241" s="12" t="s">
        <v>8315</v>
      </c>
      <c r="R241" t="s">
        <v>8316</v>
      </c>
      <c r="S241" s="16">
        <v>42567.840069444443</v>
      </c>
      <c r="T241" s="16">
        <v>42597.840069444443</v>
      </c>
      <c r="U241">
        <f t="shared" si="20"/>
        <v>125.12</v>
      </c>
    </row>
    <row r="242" spans="1:21" ht="32" x14ac:dyDescent="0.2">
      <c r="A242" s="10">
        <v>3287</v>
      </c>
      <c r="B242" s="3" t="s">
        <v>3287</v>
      </c>
      <c r="C242" s="3" t="s">
        <v>7397</v>
      </c>
      <c r="D242" s="6">
        <v>2500</v>
      </c>
      <c r="E242" s="8">
        <v>2500</v>
      </c>
      <c r="F242" t="s">
        <v>8218</v>
      </c>
      <c r="G242" t="s">
        <v>8228</v>
      </c>
      <c r="H242" t="s">
        <v>8250</v>
      </c>
      <c r="I242">
        <v>1448733628</v>
      </c>
      <c r="J242">
        <v>1446573628</v>
      </c>
      <c r="K242" t="b">
        <v>0</v>
      </c>
      <c r="L242">
        <v>34</v>
      </c>
      <c r="M242" t="b">
        <v>1</v>
      </c>
      <c r="N242" t="s">
        <v>8269</v>
      </c>
      <c r="O242">
        <v>100</v>
      </c>
      <c r="P242">
        <v>73.53</v>
      </c>
      <c r="Q242" s="12" t="s">
        <v>8315</v>
      </c>
      <c r="R242" t="s">
        <v>8316</v>
      </c>
      <c r="S242" s="16">
        <v>42311.750324074077</v>
      </c>
      <c r="T242" s="16">
        <v>42336.750324074077</v>
      </c>
      <c r="U242">
        <f t="shared" si="20"/>
        <v>73.53</v>
      </c>
    </row>
    <row r="243" spans="1:21" ht="48" x14ac:dyDescent="0.2">
      <c r="A243" s="10">
        <v>3288</v>
      </c>
      <c r="B243" s="3" t="s">
        <v>3288</v>
      </c>
      <c r="C243" s="3" t="s">
        <v>7398</v>
      </c>
      <c r="D243" s="6">
        <v>10000</v>
      </c>
      <c r="E243" s="8">
        <v>10026.49</v>
      </c>
      <c r="F243" t="s">
        <v>8218</v>
      </c>
      <c r="G243" t="s">
        <v>8224</v>
      </c>
      <c r="H243" t="s">
        <v>8246</v>
      </c>
      <c r="I243">
        <v>1466463600</v>
      </c>
      <c r="J243">
        <v>1463337315</v>
      </c>
      <c r="K243" t="b">
        <v>0</v>
      </c>
      <c r="L243">
        <v>207</v>
      </c>
      <c r="M243" t="b">
        <v>1</v>
      </c>
      <c r="N243" t="s">
        <v>8269</v>
      </c>
      <c r="O243">
        <v>100</v>
      </c>
      <c r="P243">
        <v>48.44</v>
      </c>
      <c r="Q243" s="12" t="s">
        <v>8315</v>
      </c>
      <c r="R243" t="s">
        <v>8316</v>
      </c>
      <c r="S243" s="16">
        <v>42505.774479166663</v>
      </c>
      <c r="T243" s="16">
        <v>42541.958333333328</v>
      </c>
      <c r="U243">
        <f t="shared" ref="U243:U248" si="21">IFERROR(ROUND(E243/L243,2),0)</f>
        <v>48.44</v>
      </c>
    </row>
    <row r="244" spans="1:21" ht="48" x14ac:dyDescent="0.2">
      <c r="A244" s="10">
        <v>3289</v>
      </c>
      <c r="B244" s="3" t="s">
        <v>3289</v>
      </c>
      <c r="C244" s="3" t="s">
        <v>7399</v>
      </c>
      <c r="D244" s="6">
        <v>500</v>
      </c>
      <c r="E244" s="8">
        <v>665.21</v>
      </c>
      <c r="F244" t="s">
        <v>8218</v>
      </c>
      <c r="G244" t="s">
        <v>8224</v>
      </c>
      <c r="H244" t="s">
        <v>8246</v>
      </c>
      <c r="I244">
        <v>1487580602</v>
      </c>
      <c r="J244">
        <v>1485161402</v>
      </c>
      <c r="K244" t="b">
        <v>0</v>
      </c>
      <c r="L244">
        <v>25</v>
      </c>
      <c r="M244" t="b">
        <v>1</v>
      </c>
      <c r="N244" t="s">
        <v>8269</v>
      </c>
      <c r="O244">
        <v>133</v>
      </c>
      <c r="P244">
        <v>26.61</v>
      </c>
      <c r="Q244" s="12" t="s">
        <v>8315</v>
      </c>
      <c r="R244" t="s">
        <v>8316</v>
      </c>
      <c r="S244" s="16">
        <v>42758.368078703701</v>
      </c>
      <c r="T244" s="16">
        <v>42786.368078703701</v>
      </c>
      <c r="U244">
        <f t="shared" si="21"/>
        <v>26.61</v>
      </c>
    </row>
    <row r="245" spans="1:21" ht="64" x14ac:dyDescent="0.2">
      <c r="A245" s="10">
        <v>3290</v>
      </c>
      <c r="B245" s="3" t="s">
        <v>3290</v>
      </c>
      <c r="C245" s="3" t="s">
        <v>7400</v>
      </c>
      <c r="D245" s="6">
        <v>2000</v>
      </c>
      <c r="E245" s="8">
        <v>2424</v>
      </c>
      <c r="F245" t="s">
        <v>8218</v>
      </c>
      <c r="G245" t="s">
        <v>8224</v>
      </c>
      <c r="H245" t="s">
        <v>8246</v>
      </c>
      <c r="I245">
        <v>1489234891</v>
      </c>
      <c r="J245">
        <v>1486642891</v>
      </c>
      <c r="K245" t="b">
        <v>0</v>
      </c>
      <c r="L245">
        <v>72</v>
      </c>
      <c r="M245" t="b">
        <v>1</v>
      </c>
      <c r="N245" t="s">
        <v>8269</v>
      </c>
      <c r="O245">
        <v>121</v>
      </c>
      <c r="P245">
        <v>33.67</v>
      </c>
      <c r="Q245" s="12" t="s">
        <v>8315</v>
      </c>
      <c r="R245" t="s">
        <v>8316</v>
      </c>
      <c r="S245" s="16">
        <v>42775.51494212963</v>
      </c>
      <c r="T245" s="16">
        <v>42805.51494212963</v>
      </c>
      <c r="U245">
        <f t="shared" si="21"/>
        <v>33.67</v>
      </c>
    </row>
    <row r="246" spans="1:21" ht="48" x14ac:dyDescent="0.2">
      <c r="A246" s="10">
        <v>3291</v>
      </c>
      <c r="B246" s="3" t="s">
        <v>3291</v>
      </c>
      <c r="C246" s="3" t="s">
        <v>7401</v>
      </c>
      <c r="D246" s="6">
        <v>500</v>
      </c>
      <c r="E246" s="8">
        <v>570</v>
      </c>
      <c r="F246" t="s">
        <v>8218</v>
      </c>
      <c r="G246" t="s">
        <v>8223</v>
      </c>
      <c r="H246" t="s">
        <v>8245</v>
      </c>
      <c r="I246">
        <v>1442462340</v>
      </c>
      <c r="J246">
        <v>1439743900</v>
      </c>
      <c r="K246" t="b">
        <v>0</v>
      </c>
      <c r="L246">
        <v>14</v>
      </c>
      <c r="M246" t="b">
        <v>1</v>
      </c>
      <c r="N246" t="s">
        <v>8269</v>
      </c>
      <c r="O246">
        <v>114</v>
      </c>
      <c r="P246">
        <v>40.71</v>
      </c>
      <c r="Q246" s="12" t="s">
        <v>8315</v>
      </c>
      <c r="R246" t="s">
        <v>8316</v>
      </c>
      <c r="S246" s="16">
        <v>42232.702546296292</v>
      </c>
      <c r="T246" s="16">
        <v>42264.165972222225</v>
      </c>
      <c r="U246">
        <f t="shared" si="21"/>
        <v>40.71</v>
      </c>
    </row>
    <row r="247" spans="1:21" ht="48" x14ac:dyDescent="0.2">
      <c r="A247" s="10">
        <v>3292</v>
      </c>
      <c r="B247" s="3" t="s">
        <v>3292</v>
      </c>
      <c r="C247" s="3" t="s">
        <v>7402</v>
      </c>
      <c r="D247" s="6">
        <v>101</v>
      </c>
      <c r="E247" s="8">
        <v>289</v>
      </c>
      <c r="F247" t="s">
        <v>8218</v>
      </c>
      <c r="G247" t="s">
        <v>8224</v>
      </c>
      <c r="H247" t="s">
        <v>8246</v>
      </c>
      <c r="I247">
        <v>1449257348</v>
      </c>
      <c r="J247">
        <v>1444069748</v>
      </c>
      <c r="K247" t="b">
        <v>0</v>
      </c>
      <c r="L247">
        <v>15</v>
      </c>
      <c r="M247" t="b">
        <v>1</v>
      </c>
      <c r="N247" t="s">
        <v>8269</v>
      </c>
      <c r="O247">
        <v>286</v>
      </c>
      <c r="P247">
        <v>19.27</v>
      </c>
      <c r="Q247" s="12" t="s">
        <v>8315</v>
      </c>
      <c r="R247" t="s">
        <v>8316</v>
      </c>
      <c r="S247" s="16">
        <v>42282.770231481481</v>
      </c>
      <c r="T247" s="16">
        <v>42342.811898148153</v>
      </c>
      <c r="U247">
        <f t="shared" si="21"/>
        <v>19.27</v>
      </c>
    </row>
    <row r="248" spans="1:21" ht="48" x14ac:dyDescent="0.2">
      <c r="A248" s="10">
        <v>3293</v>
      </c>
      <c r="B248" s="3" t="s">
        <v>3293</v>
      </c>
      <c r="C248" s="3" t="s">
        <v>7403</v>
      </c>
      <c r="D248" s="6">
        <v>4500</v>
      </c>
      <c r="E248" s="8">
        <v>7670</v>
      </c>
      <c r="F248" t="s">
        <v>8218</v>
      </c>
      <c r="G248" t="s">
        <v>8227</v>
      </c>
      <c r="H248" t="s">
        <v>8249</v>
      </c>
      <c r="I248">
        <v>1488622352</v>
      </c>
      <c r="J248">
        <v>1486030352</v>
      </c>
      <c r="K248" t="b">
        <v>0</v>
      </c>
      <c r="L248">
        <v>91</v>
      </c>
      <c r="M248" t="b">
        <v>1</v>
      </c>
      <c r="N248" t="s">
        <v>8269</v>
      </c>
      <c r="O248">
        <v>170</v>
      </c>
      <c r="P248">
        <v>84.29</v>
      </c>
      <c r="Q248" s="12" t="s">
        <v>8315</v>
      </c>
      <c r="R248" t="s">
        <v>8316</v>
      </c>
      <c r="S248" s="16">
        <v>42768.425370370373</v>
      </c>
      <c r="T248" s="16">
        <v>42798.425370370373</v>
      </c>
      <c r="U248">
        <f t="shared" si="21"/>
        <v>84.29</v>
      </c>
    </row>
    <row r="249" spans="1:21" ht="48" x14ac:dyDescent="0.2">
      <c r="A249" s="10">
        <v>3294</v>
      </c>
      <c r="B249" s="3" t="s">
        <v>3294</v>
      </c>
      <c r="C249" s="3" t="s">
        <v>7404</v>
      </c>
      <c r="D249" s="6">
        <v>600</v>
      </c>
      <c r="E249" s="8">
        <v>710</v>
      </c>
      <c r="F249" t="s">
        <v>8218</v>
      </c>
      <c r="G249" t="s">
        <v>8224</v>
      </c>
      <c r="H249" t="s">
        <v>8246</v>
      </c>
      <c r="I249">
        <v>1434459554</v>
      </c>
      <c r="J249">
        <v>1431867554</v>
      </c>
      <c r="K249" t="b">
        <v>0</v>
      </c>
      <c r="L249">
        <v>24</v>
      </c>
      <c r="M249" t="b">
        <v>1</v>
      </c>
      <c r="N249" t="s">
        <v>8269</v>
      </c>
      <c r="O249">
        <v>118</v>
      </c>
      <c r="P249">
        <v>29.58</v>
      </c>
      <c r="Q249" s="12" t="s">
        <v>8315</v>
      </c>
      <c r="R249" t="s">
        <v>8316</v>
      </c>
      <c r="S249" s="16">
        <v>42141.541134259256</v>
      </c>
      <c r="T249" s="16">
        <v>42171.541134259256</v>
      </c>
      <c r="U249">
        <f t="shared" ref="U249:U260" si="22">IFERROR(ROUND(E249/L249,2),0)</f>
        <v>29.58</v>
      </c>
    </row>
    <row r="250" spans="1:21" ht="48" x14ac:dyDescent="0.2">
      <c r="A250" s="10">
        <v>3295</v>
      </c>
      <c r="B250" s="3" t="s">
        <v>3295</v>
      </c>
      <c r="C250" s="3" t="s">
        <v>7405</v>
      </c>
      <c r="D250" s="6">
        <v>700</v>
      </c>
      <c r="E250" s="8">
        <v>720.01</v>
      </c>
      <c r="F250" t="s">
        <v>8218</v>
      </c>
      <c r="G250" t="s">
        <v>8224</v>
      </c>
      <c r="H250" t="s">
        <v>8246</v>
      </c>
      <c r="I250">
        <v>1474886229</v>
      </c>
      <c r="J250">
        <v>1472294229</v>
      </c>
      <c r="K250" t="b">
        <v>0</v>
      </c>
      <c r="L250">
        <v>27</v>
      </c>
      <c r="M250" t="b">
        <v>1</v>
      </c>
      <c r="N250" t="s">
        <v>8269</v>
      </c>
      <c r="O250">
        <v>103</v>
      </c>
      <c r="P250">
        <v>26.67</v>
      </c>
      <c r="Q250" s="12" t="s">
        <v>8315</v>
      </c>
      <c r="R250" t="s">
        <v>8316</v>
      </c>
      <c r="S250" s="16">
        <v>42609.442465277782</v>
      </c>
      <c r="T250" s="16">
        <v>42639.442465277782</v>
      </c>
      <c r="U250">
        <f t="shared" si="22"/>
        <v>26.67</v>
      </c>
    </row>
    <row r="251" spans="1:21" ht="48" x14ac:dyDescent="0.2">
      <c r="A251" s="10">
        <v>3296</v>
      </c>
      <c r="B251" s="3" t="s">
        <v>3296</v>
      </c>
      <c r="C251" s="3" t="s">
        <v>7406</v>
      </c>
      <c r="D251" s="6">
        <v>1500</v>
      </c>
      <c r="E251" s="8">
        <v>2161</v>
      </c>
      <c r="F251" t="s">
        <v>8218</v>
      </c>
      <c r="G251" t="s">
        <v>8224</v>
      </c>
      <c r="H251" t="s">
        <v>8246</v>
      </c>
      <c r="I251">
        <v>1448229600</v>
      </c>
      <c r="J251">
        <v>1446401372</v>
      </c>
      <c r="K251" t="b">
        <v>0</v>
      </c>
      <c r="L251">
        <v>47</v>
      </c>
      <c r="M251" t="b">
        <v>1</v>
      </c>
      <c r="N251" t="s">
        <v>8269</v>
      </c>
      <c r="O251">
        <v>144</v>
      </c>
      <c r="P251">
        <v>45.98</v>
      </c>
      <c r="Q251" s="12" t="s">
        <v>8315</v>
      </c>
      <c r="R251" t="s">
        <v>8316</v>
      </c>
      <c r="S251" s="16">
        <v>42309.756620370375</v>
      </c>
      <c r="T251" s="16">
        <v>42330.916666666672</v>
      </c>
      <c r="U251">
        <f t="shared" si="22"/>
        <v>45.98</v>
      </c>
    </row>
    <row r="252" spans="1:21" ht="32" x14ac:dyDescent="0.2">
      <c r="A252" s="10">
        <v>3297</v>
      </c>
      <c r="B252" s="3" t="s">
        <v>3297</v>
      </c>
      <c r="C252" s="3" t="s">
        <v>7407</v>
      </c>
      <c r="D252" s="6">
        <v>5500</v>
      </c>
      <c r="E252" s="8">
        <v>5504</v>
      </c>
      <c r="F252" t="s">
        <v>8218</v>
      </c>
      <c r="G252" t="s">
        <v>8224</v>
      </c>
      <c r="H252" t="s">
        <v>8246</v>
      </c>
      <c r="I252">
        <v>1438037940</v>
      </c>
      <c r="J252">
        <v>1436380256</v>
      </c>
      <c r="K252" t="b">
        <v>0</v>
      </c>
      <c r="L252">
        <v>44</v>
      </c>
      <c r="M252" t="b">
        <v>1</v>
      </c>
      <c r="N252" t="s">
        <v>8269</v>
      </c>
      <c r="O252">
        <v>100</v>
      </c>
      <c r="P252">
        <v>125.09</v>
      </c>
      <c r="Q252" s="12" t="s">
        <v>8315</v>
      </c>
      <c r="R252" t="s">
        <v>8316</v>
      </c>
      <c r="S252" s="16">
        <v>42193.771481481483</v>
      </c>
      <c r="T252" s="16">
        <v>42212.957638888889</v>
      </c>
      <c r="U252">
        <f t="shared" si="22"/>
        <v>125.09</v>
      </c>
    </row>
    <row r="253" spans="1:21" ht="48" x14ac:dyDescent="0.2">
      <c r="A253" s="10">
        <v>3298</v>
      </c>
      <c r="B253" s="3" t="s">
        <v>3298</v>
      </c>
      <c r="C253" s="3" t="s">
        <v>7408</v>
      </c>
      <c r="D253" s="6">
        <v>10000</v>
      </c>
      <c r="E253" s="8">
        <v>10173</v>
      </c>
      <c r="F253" t="s">
        <v>8218</v>
      </c>
      <c r="G253" t="s">
        <v>8223</v>
      </c>
      <c r="H253" t="s">
        <v>8245</v>
      </c>
      <c r="I253">
        <v>1442102400</v>
      </c>
      <c r="J253">
        <v>1440370768</v>
      </c>
      <c r="K253" t="b">
        <v>0</v>
      </c>
      <c r="L253">
        <v>72</v>
      </c>
      <c r="M253" t="b">
        <v>1</v>
      </c>
      <c r="N253" t="s">
        <v>8269</v>
      </c>
      <c r="O253">
        <v>102</v>
      </c>
      <c r="P253">
        <v>141.29</v>
      </c>
      <c r="Q253" s="12" t="s">
        <v>8315</v>
      </c>
      <c r="R253" t="s">
        <v>8316</v>
      </c>
      <c r="S253" s="16">
        <v>42239.957962962959</v>
      </c>
      <c r="T253" s="16">
        <v>42260</v>
      </c>
      <c r="U253">
        <f t="shared" si="22"/>
        <v>141.29</v>
      </c>
    </row>
    <row r="254" spans="1:21" ht="48" x14ac:dyDescent="0.2">
      <c r="A254" s="10">
        <v>3299</v>
      </c>
      <c r="B254" s="3" t="s">
        <v>3299</v>
      </c>
      <c r="C254" s="3" t="s">
        <v>7409</v>
      </c>
      <c r="D254" s="6">
        <v>3000</v>
      </c>
      <c r="E254" s="8">
        <v>3486</v>
      </c>
      <c r="F254" t="s">
        <v>8218</v>
      </c>
      <c r="G254" t="s">
        <v>8223</v>
      </c>
      <c r="H254" t="s">
        <v>8245</v>
      </c>
      <c r="I254">
        <v>1444860063</v>
      </c>
      <c r="J254">
        <v>1442268063</v>
      </c>
      <c r="K254" t="b">
        <v>0</v>
      </c>
      <c r="L254">
        <v>63</v>
      </c>
      <c r="M254" t="b">
        <v>1</v>
      </c>
      <c r="N254" t="s">
        <v>8269</v>
      </c>
      <c r="O254">
        <v>116</v>
      </c>
      <c r="P254">
        <v>55.33</v>
      </c>
      <c r="Q254" s="12" t="s">
        <v>8315</v>
      </c>
      <c r="R254" t="s">
        <v>8316</v>
      </c>
      <c r="S254" s="16">
        <v>42261.917395833334</v>
      </c>
      <c r="T254" s="16">
        <v>42291.917395833334</v>
      </c>
      <c r="U254">
        <f t="shared" si="22"/>
        <v>55.33</v>
      </c>
    </row>
    <row r="255" spans="1:21" ht="32" x14ac:dyDescent="0.2">
      <c r="A255" s="10">
        <v>3300</v>
      </c>
      <c r="B255" s="3" t="s">
        <v>3300</v>
      </c>
      <c r="C255" s="3" t="s">
        <v>7410</v>
      </c>
      <c r="D255" s="6">
        <v>3000</v>
      </c>
      <c r="E255" s="8">
        <v>4085</v>
      </c>
      <c r="F255" t="s">
        <v>8218</v>
      </c>
      <c r="G255" t="s">
        <v>8223</v>
      </c>
      <c r="H255" t="s">
        <v>8245</v>
      </c>
      <c r="I255">
        <v>1430329862</v>
      </c>
      <c r="J255">
        <v>1428515462</v>
      </c>
      <c r="K255" t="b">
        <v>0</v>
      </c>
      <c r="L255">
        <v>88</v>
      </c>
      <c r="M255" t="b">
        <v>1</v>
      </c>
      <c r="N255" t="s">
        <v>8269</v>
      </c>
      <c r="O255">
        <v>136</v>
      </c>
      <c r="P255">
        <v>46.42</v>
      </c>
      <c r="Q255" s="12" t="s">
        <v>8315</v>
      </c>
      <c r="R255" t="s">
        <v>8316</v>
      </c>
      <c r="S255" s="16">
        <v>42102.743773148148</v>
      </c>
      <c r="T255" s="16">
        <v>42123.743773148148</v>
      </c>
      <c r="U255">
        <f t="shared" si="22"/>
        <v>46.42</v>
      </c>
    </row>
    <row r="256" spans="1:21" ht="48" x14ac:dyDescent="0.2">
      <c r="A256" s="10">
        <v>3301</v>
      </c>
      <c r="B256" s="3" t="s">
        <v>3301</v>
      </c>
      <c r="C256" s="3" t="s">
        <v>7411</v>
      </c>
      <c r="D256" s="6">
        <v>3000</v>
      </c>
      <c r="E256" s="8">
        <v>4004</v>
      </c>
      <c r="F256" t="s">
        <v>8218</v>
      </c>
      <c r="G256" t="s">
        <v>8223</v>
      </c>
      <c r="H256" t="s">
        <v>8245</v>
      </c>
      <c r="I256">
        <v>1470034740</v>
      </c>
      <c r="J256">
        <v>1466185176</v>
      </c>
      <c r="K256" t="b">
        <v>0</v>
      </c>
      <c r="L256">
        <v>70</v>
      </c>
      <c r="M256" t="b">
        <v>1</v>
      </c>
      <c r="N256" t="s">
        <v>8269</v>
      </c>
      <c r="O256">
        <v>133</v>
      </c>
      <c r="P256">
        <v>57.2</v>
      </c>
      <c r="Q256" s="12" t="s">
        <v>8315</v>
      </c>
      <c r="R256" t="s">
        <v>8316</v>
      </c>
      <c r="S256" s="16">
        <v>42538.73583333334</v>
      </c>
      <c r="T256" s="16">
        <v>42583.290972222225</v>
      </c>
      <c r="U256">
        <f t="shared" si="22"/>
        <v>57.2</v>
      </c>
    </row>
    <row r="257" spans="1:21" ht="16" x14ac:dyDescent="0.2">
      <c r="A257" s="10">
        <v>3302</v>
      </c>
      <c r="B257" s="3" t="s">
        <v>3302</v>
      </c>
      <c r="C257" s="3" t="s">
        <v>7412</v>
      </c>
      <c r="D257" s="6">
        <v>8400</v>
      </c>
      <c r="E257" s="8">
        <v>8685</v>
      </c>
      <c r="F257" t="s">
        <v>8218</v>
      </c>
      <c r="G257" t="s">
        <v>8226</v>
      </c>
      <c r="H257" t="s">
        <v>8248</v>
      </c>
      <c r="I257">
        <v>1481099176</v>
      </c>
      <c r="J257">
        <v>1478507176</v>
      </c>
      <c r="K257" t="b">
        <v>0</v>
      </c>
      <c r="L257">
        <v>50</v>
      </c>
      <c r="M257" t="b">
        <v>1</v>
      </c>
      <c r="N257" t="s">
        <v>8269</v>
      </c>
      <c r="O257">
        <v>103</v>
      </c>
      <c r="P257">
        <v>173.7</v>
      </c>
      <c r="Q257" s="12" t="s">
        <v>8315</v>
      </c>
      <c r="R257" t="s">
        <v>8316</v>
      </c>
      <c r="S257" s="16">
        <v>42681.35157407407</v>
      </c>
      <c r="T257" s="16">
        <v>42711.35157407407</v>
      </c>
      <c r="U257">
        <f t="shared" si="22"/>
        <v>173.7</v>
      </c>
    </row>
    <row r="258" spans="1:21" ht="48" x14ac:dyDescent="0.2">
      <c r="A258" s="10">
        <v>3303</v>
      </c>
      <c r="B258" s="3" t="s">
        <v>3303</v>
      </c>
      <c r="C258" s="3" t="s">
        <v>7413</v>
      </c>
      <c r="D258" s="6">
        <v>1800</v>
      </c>
      <c r="E258" s="8">
        <v>2086</v>
      </c>
      <c r="F258" t="s">
        <v>8218</v>
      </c>
      <c r="G258" t="s">
        <v>8223</v>
      </c>
      <c r="H258" t="s">
        <v>8245</v>
      </c>
      <c r="I258">
        <v>1427553484</v>
      </c>
      <c r="J258">
        <v>1424533084</v>
      </c>
      <c r="K258" t="b">
        <v>0</v>
      </c>
      <c r="L258">
        <v>35</v>
      </c>
      <c r="M258" t="b">
        <v>1</v>
      </c>
      <c r="N258" t="s">
        <v>8269</v>
      </c>
      <c r="O258">
        <v>116</v>
      </c>
      <c r="P258">
        <v>59.6</v>
      </c>
      <c r="Q258" s="12" t="s">
        <v>8315</v>
      </c>
      <c r="R258" t="s">
        <v>8316</v>
      </c>
      <c r="S258" s="16">
        <v>42056.65143518518</v>
      </c>
      <c r="T258" s="16">
        <v>42091.609768518523</v>
      </c>
      <c r="U258">
        <f t="shared" si="22"/>
        <v>59.6</v>
      </c>
    </row>
    <row r="259" spans="1:21" ht="48" x14ac:dyDescent="0.2">
      <c r="A259" s="10">
        <v>3304</v>
      </c>
      <c r="B259" s="3" t="s">
        <v>3304</v>
      </c>
      <c r="C259" s="3" t="s">
        <v>7414</v>
      </c>
      <c r="D259" s="6">
        <v>15000</v>
      </c>
      <c r="E259" s="8">
        <v>15677.5</v>
      </c>
      <c r="F259" t="s">
        <v>8218</v>
      </c>
      <c r="G259" t="s">
        <v>8223</v>
      </c>
      <c r="H259" t="s">
        <v>8245</v>
      </c>
      <c r="I259">
        <v>1482418752</v>
      </c>
      <c r="J259">
        <v>1479826752</v>
      </c>
      <c r="K259" t="b">
        <v>0</v>
      </c>
      <c r="L259">
        <v>175</v>
      </c>
      <c r="M259" t="b">
        <v>1</v>
      </c>
      <c r="N259" t="s">
        <v>8269</v>
      </c>
      <c r="O259">
        <v>105</v>
      </c>
      <c r="P259">
        <v>89.59</v>
      </c>
      <c r="Q259" s="12" t="s">
        <v>8315</v>
      </c>
      <c r="R259" t="s">
        <v>8316</v>
      </c>
      <c r="S259" s="16">
        <v>42696.624444444446</v>
      </c>
      <c r="T259" s="16">
        <v>42726.624444444446</v>
      </c>
      <c r="U259">
        <f t="shared" si="22"/>
        <v>89.59</v>
      </c>
    </row>
    <row r="260" spans="1:21" ht="48" x14ac:dyDescent="0.2">
      <c r="A260" s="10">
        <v>3305</v>
      </c>
      <c r="B260" s="3" t="s">
        <v>3305</v>
      </c>
      <c r="C260" s="3" t="s">
        <v>7415</v>
      </c>
      <c r="D260" s="6">
        <v>4000</v>
      </c>
      <c r="E260" s="8">
        <v>4081</v>
      </c>
      <c r="F260" t="s">
        <v>8218</v>
      </c>
      <c r="G260" t="s">
        <v>8223</v>
      </c>
      <c r="H260" t="s">
        <v>8245</v>
      </c>
      <c r="I260">
        <v>1438374748</v>
      </c>
      <c r="J260">
        <v>1435782748</v>
      </c>
      <c r="K260" t="b">
        <v>0</v>
      </c>
      <c r="L260">
        <v>20</v>
      </c>
      <c r="M260" t="b">
        <v>1</v>
      </c>
      <c r="N260" t="s">
        <v>8269</v>
      </c>
      <c r="O260">
        <v>102</v>
      </c>
      <c r="P260">
        <v>204.05</v>
      </c>
      <c r="Q260" s="12" t="s">
        <v>8315</v>
      </c>
      <c r="R260" t="s">
        <v>8316</v>
      </c>
      <c r="S260" s="16">
        <v>42186.855879629627</v>
      </c>
      <c r="T260" s="16">
        <v>42216.855879629627</v>
      </c>
      <c r="U260">
        <f t="shared" si="22"/>
        <v>204.05</v>
      </c>
    </row>
    <row r="261" spans="1:21" ht="48" x14ac:dyDescent="0.2">
      <c r="A261" s="10">
        <v>3306</v>
      </c>
      <c r="B261" s="3" t="s">
        <v>3306</v>
      </c>
      <c r="C261" s="3" t="s">
        <v>7416</v>
      </c>
      <c r="D261" s="6">
        <v>1500</v>
      </c>
      <c r="E261" s="8">
        <v>2630</v>
      </c>
      <c r="F261" t="s">
        <v>8218</v>
      </c>
      <c r="G261" t="s">
        <v>8223</v>
      </c>
      <c r="H261" t="s">
        <v>8245</v>
      </c>
      <c r="I261">
        <v>1465527600</v>
      </c>
      <c r="J261">
        <v>1462252542</v>
      </c>
      <c r="K261" t="b">
        <v>0</v>
      </c>
      <c r="L261">
        <v>54</v>
      </c>
      <c r="M261" t="b">
        <v>1</v>
      </c>
      <c r="N261" t="s">
        <v>8269</v>
      </c>
      <c r="O261">
        <v>175</v>
      </c>
      <c r="P261">
        <v>48.7</v>
      </c>
      <c r="Q261" s="12" t="s">
        <v>8315</v>
      </c>
      <c r="R261" t="s">
        <v>8316</v>
      </c>
      <c r="S261" s="16">
        <v>42493.219236111108</v>
      </c>
      <c r="T261" s="16">
        <v>42531.125</v>
      </c>
      <c r="U261">
        <f t="shared" ref="U261:U271" si="23">IFERROR(ROUND(E261/L261,2),0)</f>
        <v>48.7</v>
      </c>
    </row>
    <row r="262" spans="1:21" ht="48" x14ac:dyDescent="0.2">
      <c r="A262" s="10">
        <v>3307</v>
      </c>
      <c r="B262" s="3" t="s">
        <v>3307</v>
      </c>
      <c r="C262" s="3" t="s">
        <v>7417</v>
      </c>
      <c r="D262" s="6">
        <v>1000</v>
      </c>
      <c r="E262" s="8">
        <v>1066.8</v>
      </c>
      <c r="F262" t="s">
        <v>8218</v>
      </c>
      <c r="G262" t="s">
        <v>8223</v>
      </c>
      <c r="H262" t="s">
        <v>8245</v>
      </c>
      <c r="I262">
        <v>1463275339</v>
      </c>
      <c r="J262">
        <v>1460683339</v>
      </c>
      <c r="K262" t="b">
        <v>0</v>
      </c>
      <c r="L262">
        <v>20</v>
      </c>
      <c r="M262" t="b">
        <v>1</v>
      </c>
      <c r="N262" t="s">
        <v>8269</v>
      </c>
      <c r="O262">
        <v>107</v>
      </c>
      <c r="P262">
        <v>53.34</v>
      </c>
      <c r="Q262" s="12" t="s">
        <v>8315</v>
      </c>
      <c r="R262" t="s">
        <v>8316</v>
      </c>
      <c r="S262" s="16">
        <v>42475.057164351849</v>
      </c>
      <c r="T262" s="16">
        <v>42505.057164351849</v>
      </c>
      <c r="U262">
        <f t="shared" si="23"/>
        <v>53.34</v>
      </c>
    </row>
    <row r="263" spans="1:21" ht="48" x14ac:dyDescent="0.2">
      <c r="A263" s="10">
        <v>3308</v>
      </c>
      <c r="B263" s="3" t="s">
        <v>3308</v>
      </c>
      <c r="C263" s="3" t="s">
        <v>7418</v>
      </c>
      <c r="D263" s="6">
        <v>3500</v>
      </c>
      <c r="E263" s="8">
        <v>4280</v>
      </c>
      <c r="F263" t="s">
        <v>8218</v>
      </c>
      <c r="G263" t="s">
        <v>8223</v>
      </c>
      <c r="H263" t="s">
        <v>8245</v>
      </c>
      <c r="I263">
        <v>1460581365</v>
      </c>
      <c r="J263">
        <v>1458766965</v>
      </c>
      <c r="K263" t="b">
        <v>0</v>
      </c>
      <c r="L263">
        <v>57</v>
      </c>
      <c r="M263" t="b">
        <v>1</v>
      </c>
      <c r="N263" t="s">
        <v>8269</v>
      </c>
      <c r="O263">
        <v>122</v>
      </c>
      <c r="P263">
        <v>75.09</v>
      </c>
      <c r="Q263" s="12" t="s">
        <v>8315</v>
      </c>
      <c r="R263" t="s">
        <v>8316</v>
      </c>
      <c r="S263" s="16">
        <v>42452.876909722225</v>
      </c>
      <c r="T263" s="16">
        <v>42473.876909722225</v>
      </c>
      <c r="U263">
        <f t="shared" si="23"/>
        <v>75.09</v>
      </c>
    </row>
    <row r="264" spans="1:21" ht="32" x14ac:dyDescent="0.2">
      <c r="A264" s="10">
        <v>3309</v>
      </c>
      <c r="B264" s="3" t="s">
        <v>3309</v>
      </c>
      <c r="C264" s="3" t="s">
        <v>7419</v>
      </c>
      <c r="D264" s="6">
        <v>350</v>
      </c>
      <c r="E264" s="8">
        <v>558</v>
      </c>
      <c r="F264" t="s">
        <v>8218</v>
      </c>
      <c r="G264" t="s">
        <v>8224</v>
      </c>
      <c r="H264" t="s">
        <v>8246</v>
      </c>
      <c r="I264">
        <v>1476632178</v>
      </c>
      <c r="J264">
        <v>1473953778</v>
      </c>
      <c r="K264" t="b">
        <v>0</v>
      </c>
      <c r="L264">
        <v>31</v>
      </c>
      <c r="M264" t="b">
        <v>1</v>
      </c>
      <c r="N264" t="s">
        <v>8269</v>
      </c>
      <c r="O264">
        <v>159</v>
      </c>
      <c r="P264">
        <v>18</v>
      </c>
      <c r="Q264" s="12" t="s">
        <v>8315</v>
      </c>
      <c r="R264" t="s">
        <v>8316</v>
      </c>
      <c r="S264" s="16">
        <v>42628.650208333333</v>
      </c>
      <c r="T264" s="16">
        <v>42659.650208333333</v>
      </c>
      <c r="U264">
        <f t="shared" si="23"/>
        <v>18</v>
      </c>
    </row>
    <row r="265" spans="1:21" ht="32" x14ac:dyDescent="0.2">
      <c r="A265" s="10">
        <v>3310</v>
      </c>
      <c r="B265" s="3" t="s">
        <v>3310</v>
      </c>
      <c r="C265" s="3" t="s">
        <v>7420</v>
      </c>
      <c r="D265" s="6">
        <v>6500</v>
      </c>
      <c r="E265" s="8">
        <v>6505</v>
      </c>
      <c r="F265" t="s">
        <v>8218</v>
      </c>
      <c r="G265" t="s">
        <v>8223</v>
      </c>
      <c r="H265" t="s">
        <v>8245</v>
      </c>
      <c r="I265">
        <v>1444169825</v>
      </c>
      <c r="J265">
        <v>1441577825</v>
      </c>
      <c r="K265" t="b">
        <v>0</v>
      </c>
      <c r="L265">
        <v>31</v>
      </c>
      <c r="M265" t="b">
        <v>1</v>
      </c>
      <c r="N265" t="s">
        <v>8269</v>
      </c>
      <c r="O265">
        <v>100</v>
      </c>
      <c r="P265">
        <v>209.84</v>
      </c>
      <c r="Q265" s="12" t="s">
        <v>8315</v>
      </c>
      <c r="R265" t="s">
        <v>8316</v>
      </c>
      <c r="S265" s="16">
        <v>42253.928530092591</v>
      </c>
      <c r="T265" s="16">
        <v>42283.928530092591</v>
      </c>
      <c r="U265">
        <f t="shared" si="23"/>
        <v>209.84</v>
      </c>
    </row>
    <row r="266" spans="1:21" ht="48" x14ac:dyDescent="0.2">
      <c r="A266" s="10">
        <v>3311</v>
      </c>
      <c r="B266" s="3" t="s">
        <v>3311</v>
      </c>
      <c r="C266" s="3" t="s">
        <v>7421</v>
      </c>
      <c r="D266" s="6">
        <v>2500</v>
      </c>
      <c r="E266" s="8">
        <v>2746</v>
      </c>
      <c r="F266" t="s">
        <v>8218</v>
      </c>
      <c r="G266" t="s">
        <v>8223</v>
      </c>
      <c r="H266" t="s">
        <v>8245</v>
      </c>
      <c r="I266">
        <v>1445065210</v>
      </c>
      <c r="J266">
        <v>1442473210</v>
      </c>
      <c r="K266" t="b">
        <v>0</v>
      </c>
      <c r="L266">
        <v>45</v>
      </c>
      <c r="M266" t="b">
        <v>1</v>
      </c>
      <c r="N266" t="s">
        <v>8269</v>
      </c>
      <c r="O266">
        <v>110</v>
      </c>
      <c r="P266">
        <v>61.02</v>
      </c>
      <c r="Q266" s="12" t="s">
        <v>8315</v>
      </c>
      <c r="R266" t="s">
        <v>8316</v>
      </c>
      <c r="S266" s="16">
        <v>42264.29178240741</v>
      </c>
      <c r="T266" s="16">
        <v>42294.29178240741</v>
      </c>
      <c r="U266">
        <f t="shared" si="23"/>
        <v>61.02</v>
      </c>
    </row>
    <row r="267" spans="1:21" ht="48" x14ac:dyDescent="0.2">
      <c r="A267" s="10">
        <v>3312</v>
      </c>
      <c r="B267" s="3" t="s">
        <v>3312</v>
      </c>
      <c r="C267" s="3" t="s">
        <v>7422</v>
      </c>
      <c r="D267" s="6">
        <v>2500</v>
      </c>
      <c r="E267" s="8">
        <v>2501</v>
      </c>
      <c r="F267" t="s">
        <v>8218</v>
      </c>
      <c r="G267" t="s">
        <v>8223</v>
      </c>
      <c r="H267" t="s">
        <v>8245</v>
      </c>
      <c r="I267">
        <v>1478901600</v>
      </c>
      <c r="J267">
        <v>1477077946</v>
      </c>
      <c r="K267" t="b">
        <v>0</v>
      </c>
      <c r="L267">
        <v>41</v>
      </c>
      <c r="M267" t="b">
        <v>1</v>
      </c>
      <c r="N267" t="s">
        <v>8269</v>
      </c>
      <c r="O267">
        <v>100</v>
      </c>
      <c r="P267">
        <v>61</v>
      </c>
      <c r="Q267" s="12" t="s">
        <v>8315</v>
      </c>
      <c r="R267" t="s">
        <v>8316</v>
      </c>
      <c r="S267" s="16">
        <v>42664.809560185182</v>
      </c>
      <c r="T267" s="16">
        <v>42685.916666666672</v>
      </c>
      <c r="U267">
        <f t="shared" si="23"/>
        <v>61</v>
      </c>
    </row>
    <row r="268" spans="1:21" ht="48" x14ac:dyDescent="0.2">
      <c r="A268" s="10">
        <v>3313</v>
      </c>
      <c r="B268" s="3" t="s">
        <v>3313</v>
      </c>
      <c r="C268" s="3" t="s">
        <v>7423</v>
      </c>
      <c r="D268" s="6">
        <v>2000</v>
      </c>
      <c r="E268" s="8">
        <v>2321</v>
      </c>
      <c r="F268" t="s">
        <v>8218</v>
      </c>
      <c r="G268" t="s">
        <v>8223</v>
      </c>
      <c r="H268" t="s">
        <v>8245</v>
      </c>
      <c r="I268">
        <v>1453856400</v>
      </c>
      <c r="J268">
        <v>1452664317</v>
      </c>
      <c r="K268" t="b">
        <v>0</v>
      </c>
      <c r="L268">
        <v>29</v>
      </c>
      <c r="M268" t="b">
        <v>1</v>
      </c>
      <c r="N268" t="s">
        <v>8269</v>
      </c>
      <c r="O268">
        <v>116</v>
      </c>
      <c r="P268">
        <v>80.03</v>
      </c>
      <c r="Q268" s="12" t="s">
        <v>8315</v>
      </c>
      <c r="R268" t="s">
        <v>8316</v>
      </c>
      <c r="S268" s="16">
        <v>42382.244409722218</v>
      </c>
      <c r="T268" s="16">
        <v>42396.041666666672</v>
      </c>
      <c r="U268">
        <f t="shared" si="23"/>
        <v>80.03</v>
      </c>
    </row>
    <row r="269" spans="1:21" ht="48" x14ac:dyDescent="0.2">
      <c r="A269" s="10">
        <v>3314</v>
      </c>
      <c r="B269" s="3" t="s">
        <v>3314</v>
      </c>
      <c r="C269" s="3" t="s">
        <v>7424</v>
      </c>
      <c r="D269" s="6">
        <v>800</v>
      </c>
      <c r="E269" s="8">
        <v>1686</v>
      </c>
      <c r="F269" t="s">
        <v>8218</v>
      </c>
      <c r="G269" t="s">
        <v>8224</v>
      </c>
      <c r="H269" t="s">
        <v>8246</v>
      </c>
      <c r="I269">
        <v>1431115500</v>
      </c>
      <c r="J269">
        <v>1428733511</v>
      </c>
      <c r="K269" t="b">
        <v>0</v>
      </c>
      <c r="L269">
        <v>58</v>
      </c>
      <c r="M269" t="b">
        <v>1</v>
      </c>
      <c r="N269" t="s">
        <v>8269</v>
      </c>
      <c r="O269">
        <v>211</v>
      </c>
      <c r="P269">
        <v>29.07</v>
      </c>
      <c r="Q269" s="12" t="s">
        <v>8315</v>
      </c>
      <c r="R269" t="s">
        <v>8316</v>
      </c>
      <c r="S269" s="16">
        <v>42105.267488425925</v>
      </c>
      <c r="T269" s="16">
        <v>42132.836805555555</v>
      </c>
      <c r="U269">
        <f t="shared" si="23"/>
        <v>29.07</v>
      </c>
    </row>
    <row r="270" spans="1:21" ht="48" x14ac:dyDescent="0.2">
      <c r="A270" s="10">
        <v>3315</v>
      </c>
      <c r="B270" s="3" t="s">
        <v>3315</v>
      </c>
      <c r="C270" s="3" t="s">
        <v>7425</v>
      </c>
      <c r="D270" s="6">
        <v>4000</v>
      </c>
      <c r="E270" s="8">
        <v>4400</v>
      </c>
      <c r="F270" t="s">
        <v>8218</v>
      </c>
      <c r="G270" t="s">
        <v>8224</v>
      </c>
      <c r="H270" t="s">
        <v>8246</v>
      </c>
      <c r="I270">
        <v>1462519041</v>
      </c>
      <c r="J270">
        <v>1459927041</v>
      </c>
      <c r="K270" t="b">
        <v>0</v>
      </c>
      <c r="L270">
        <v>89</v>
      </c>
      <c r="M270" t="b">
        <v>1</v>
      </c>
      <c r="N270" t="s">
        <v>8269</v>
      </c>
      <c r="O270">
        <v>110</v>
      </c>
      <c r="P270">
        <v>49.44</v>
      </c>
      <c r="Q270" s="12" t="s">
        <v>8315</v>
      </c>
      <c r="R270" t="s">
        <v>8316</v>
      </c>
      <c r="S270" s="16">
        <v>42466.303715277783</v>
      </c>
      <c r="T270" s="16">
        <v>42496.303715277783</v>
      </c>
      <c r="U270">
        <f t="shared" si="23"/>
        <v>49.44</v>
      </c>
    </row>
    <row r="271" spans="1:21" ht="48" x14ac:dyDescent="0.2">
      <c r="A271" s="10">
        <v>3316</v>
      </c>
      <c r="B271" s="3" t="s">
        <v>3316</v>
      </c>
      <c r="C271" s="3" t="s">
        <v>7426</v>
      </c>
      <c r="D271" s="6">
        <v>11737</v>
      </c>
      <c r="E271" s="8">
        <v>11747.18</v>
      </c>
      <c r="F271" t="s">
        <v>8218</v>
      </c>
      <c r="G271" t="s">
        <v>8223</v>
      </c>
      <c r="H271" t="s">
        <v>8245</v>
      </c>
      <c r="I271">
        <v>1407506040</v>
      </c>
      <c r="J271">
        <v>1404680075</v>
      </c>
      <c r="K271" t="b">
        <v>0</v>
      </c>
      <c r="L271">
        <v>125</v>
      </c>
      <c r="M271" t="b">
        <v>1</v>
      </c>
      <c r="N271" t="s">
        <v>8269</v>
      </c>
      <c r="O271">
        <v>100</v>
      </c>
      <c r="P271">
        <v>93.98</v>
      </c>
      <c r="Q271" s="12" t="s">
        <v>8315</v>
      </c>
      <c r="R271" t="s">
        <v>8316</v>
      </c>
      <c r="S271" s="16">
        <v>41826.871238425927</v>
      </c>
      <c r="T271" s="16">
        <v>41859.57916666667</v>
      </c>
      <c r="U271">
        <f t="shared" si="23"/>
        <v>93.98</v>
      </c>
    </row>
    <row r="272" spans="1:21" ht="32" x14ac:dyDescent="0.2">
      <c r="A272" s="10">
        <v>3317</v>
      </c>
      <c r="B272" s="3" t="s">
        <v>3317</v>
      </c>
      <c r="C272" s="3" t="s">
        <v>7427</v>
      </c>
      <c r="D272" s="6">
        <v>1050</v>
      </c>
      <c r="E272" s="8">
        <v>1115</v>
      </c>
      <c r="F272" t="s">
        <v>8218</v>
      </c>
      <c r="G272" t="s">
        <v>8223</v>
      </c>
      <c r="H272" t="s">
        <v>8245</v>
      </c>
      <c r="I272">
        <v>1465347424</v>
      </c>
      <c r="J272">
        <v>1462755424</v>
      </c>
      <c r="K272" t="b">
        <v>0</v>
      </c>
      <c r="L272">
        <v>18</v>
      </c>
      <c r="M272" t="b">
        <v>1</v>
      </c>
      <c r="N272" t="s">
        <v>8269</v>
      </c>
      <c r="O272">
        <v>106</v>
      </c>
      <c r="P272">
        <v>61.94</v>
      </c>
      <c r="Q272" s="12" t="s">
        <v>8315</v>
      </c>
      <c r="R272" t="s">
        <v>8316</v>
      </c>
      <c r="S272" s="16">
        <v>42499.039629629624</v>
      </c>
      <c r="T272" s="16">
        <v>42529.039629629624</v>
      </c>
      <c r="U272">
        <f t="shared" ref="U272:U274" si="24">IFERROR(ROUND(E272/L272,2),0)</f>
        <v>61.94</v>
      </c>
    </row>
    <row r="273" spans="1:21" ht="32" x14ac:dyDescent="0.2">
      <c r="A273" s="10">
        <v>3318</v>
      </c>
      <c r="B273" s="3" t="s">
        <v>3318</v>
      </c>
      <c r="C273" s="3" t="s">
        <v>7428</v>
      </c>
      <c r="D273" s="6">
        <v>2000</v>
      </c>
      <c r="E273" s="8">
        <v>2512</v>
      </c>
      <c r="F273" t="s">
        <v>8218</v>
      </c>
      <c r="G273" t="s">
        <v>8228</v>
      </c>
      <c r="H273" t="s">
        <v>8250</v>
      </c>
      <c r="I273">
        <v>1460341800</v>
      </c>
      <c r="J273">
        <v>1456902893</v>
      </c>
      <c r="K273" t="b">
        <v>0</v>
      </c>
      <c r="L273">
        <v>32</v>
      </c>
      <c r="M273" t="b">
        <v>1</v>
      </c>
      <c r="N273" t="s">
        <v>8269</v>
      </c>
      <c r="O273">
        <v>126</v>
      </c>
      <c r="P273">
        <v>78.5</v>
      </c>
      <c r="Q273" s="12" t="s">
        <v>8315</v>
      </c>
      <c r="R273" t="s">
        <v>8316</v>
      </c>
      <c r="S273" s="16">
        <v>42431.302002314813</v>
      </c>
      <c r="T273" s="16">
        <v>42471.104166666672</v>
      </c>
      <c r="U273">
        <f t="shared" si="24"/>
        <v>78.5</v>
      </c>
    </row>
    <row r="274" spans="1:21" ht="48" x14ac:dyDescent="0.2">
      <c r="A274" s="10">
        <v>3319</v>
      </c>
      <c r="B274" s="3" t="s">
        <v>3319</v>
      </c>
      <c r="C274" s="3" t="s">
        <v>7429</v>
      </c>
      <c r="D274" s="6">
        <v>500</v>
      </c>
      <c r="E274" s="8">
        <v>540</v>
      </c>
      <c r="F274" t="s">
        <v>8218</v>
      </c>
      <c r="G274" t="s">
        <v>8224</v>
      </c>
      <c r="H274" t="s">
        <v>8246</v>
      </c>
      <c r="I274">
        <v>1422712986</v>
      </c>
      <c r="J274">
        <v>1418824986</v>
      </c>
      <c r="K274" t="b">
        <v>0</v>
      </c>
      <c r="L274">
        <v>16</v>
      </c>
      <c r="M274" t="b">
        <v>1</v>
      </c>
      <c r="N274" t="s">
        <v>8269</v>
      </c>
      <c r="O274">
        <v>108</v>
      </c>
      <c r="P274">
        <v>33.75</v>
      </c>
      <c r="Q274" s="12" t="s">
        <v>8315</v>
      </c>
      <c r="R274" t="s">
        <v>8316</v>
      </c>
      <c r="S274" s="16">
        <v>41990.585486111115</v>
      </c>
      <c r="T274" s="16">
        <v>42035.585486111115</v>
      </c>
      <c r="U274">
        <f t="shared" si="24"/>
        <v>33.75</v>
      </c>
    </row>
    <row r="275" spans="1:21" ht="32" x14ac:dyDescent="0.2">
      <c r="A275" s="10">
        <v>3320</v>
      </c>
      <c r="B275" s="3" t="s">
        <v>3320</v>
      </c>
      <c r="C275" s="3" t="s">
        <v>7430</v>
      </c>
      <c r="D275" s="6">
        <v>2500</v>
      </c>
      <c r="E275" s="8">
        <v>2525</v>
      </c>
      <c r="F275" t="s">
        <v>8218</v>
      </c>
      <c r="G275" t="s">
        <v>8223</v>
      </c>
      <c r="H275" t="s">
        <v>8245</v>
      </c>
      <c r="I275">
        <v>1466557557</v>
      </c>
      <c r="J275">
        <v>1463965557</v>
      </c>
      <c r="K275" t="b">
        <v>0</v>
      </c>
      <c r="L275">
        <v>38</v>
      </c>
      <c r="M275" t="b">
        <v>1</v>
      </c>
      <c r="N275" t="s">
        <v>8269</v>
      </c>
      <c r="O275">
        <v>101</v>
      </c>
      <c r="P275">
        <v>66.45</v>
      </c>
      <c r="Q275" s="12" t="s">
        <v>8315</v>
      </c>
      <c r="R275" t="s">
        <v>8316</v>
      </c>
      <c r="S275" s="16">
        <v>42513.045798611114</v>
      </c>
      <c r="T275" s="16">
        <v>42543.045798611114</v>
      </c>
      <c r="U275">
        <f t="shared" ref="U275:U276" si="25">IFERROR(ROUND(E275/L275,2),0)</f>
        <v>66.45</v>
      </c>
    </row>
    <row r="276" spans="1:21" ht="48" x14ac:dyDescent="0.2">
      <c r="A276" s="10">
        <v>3321</v>
      </c>
      <c r="B276" s="3" t="s">
        <v>3321</v>
      </c>
      <c r="C276" s="3" t="s">
        <v>7431</v>
      </c>
      <c r="D276" s="6">
        <v>500</v>
      </c>
      <c r="E276" s="8">
        <v>537</v>
      </c>
      <c r="F276" t="s">
        <v>8218</v>
      </c>
      <c r="G276" t="s">
        <v>8223</v>
      </c>
      <c r="H276" t="s">
        <v>8245</v>
      </c>
      <c r="I276">
        <v>1413431940</v>
      </c>
      <c r="J276">
        <v>1412216665</v>
      </c>
      <c r="K276" t="b">
        <v>0</v>
      </c>
      <c r="L276">
        <v>15</v>
      </c>
      <c r="M276" t="b">
        <v>1</v>
      </c>
      <c r="N276" t="s">
        <v>8269</v>
      </c>
      <c r="O276">
        <v>107</v>
      </c>
      <c r="P276">
        <v>35.799999999999997</v>
      </c>
      <c r="Q276" s="12" t="s">
        <v>8315</v>
      </c>
      <c r="R276" t="s">
        <v>8316</v>
      </c>
      <c r="S276" s="16">
        <v>41914.100289351853</v>
      </c>
      <c r="T276" s="16">
        <v>41928.165972222225</v>
      </c>
      <c r="U276">
        <f t="shared" si="25"/>
        <v>35.799999999999997</v>
      </c>
    </row>
    <row r="277" spans="1:21" ht="48" x14ac:dyDescent="0.2">
      <c r="A277" s="10">
        <v>3322</v>
      </c>
      <c r="B277" s="3" t="s">
        <v>3322</v>
      </c>
      <c r="C277" s="3" t="s">
        <v>7432</v>
      </c>
      <c r="D277" s="6">
        <v>3300</v>
      </c>
      <c r="E277" s="8">
        <v>3350</v>
      </c>
      <c r="F277" t="s">
        <v>8218</v>
      </c>
      <c r="G277" t="s">
        <v>8223</v>
      </c>
      <c r="H277" t="s">
        <v>8245</v>
      </c>
      <c r="I277">
        <v>1466567700</v>
      </c>
      <c r="J277">
        <v>1464653696</v>
      </c>
      <c r="K277" t="b">
        <v>0</v>
      </c>
      <c r="L277">
        <v>23</v>
      </c>
      <c r="M277" t="b">
        <v>1</v>
      </c>
      <c r="N277" t="s">
        <v>8269</v>
      </c>
      <c r="O277">
        <v>102</v>
      </c>
      <c r="P277">
        <v>145.65</v>
      </c>
      <c r="Q277" s="12" t="s">
        <v>8315</v>
      </c>
      <c r="R277" t="s">
        <v>8316</v>
      </c>
      <c r="S277" s="16">
        <v>42521.010370370372</v>
      </c>
      <c r="T277" s="16">
        <v>42543.163194444445</v>
      </c>
      <c r="U277">
        <f t="shared" ref="U277:U278" si="26">IFERROR(ROUND(E277/L277,2),0)</f>
        <v>145.65</v>
      </c>
    </row>
    <row r="278" spans="1:21" ht="48" x14ac:dyDescent="0.2">
      <c r="A278" s="10">
        <v>3323</v>
      </c>
      <c r="B278" s="3" t="s">
        <v>3323</v>
      </c>
      <c r="C278" s="3" t="s">
        <v>7433</v>
      </c>
      <c r="D278" s="6">
        <v>1000</v>
      </c>
      <c r="E278" s="8">
        <v>1259</v>
      </c>
      <c r="F278" t="s">
        <v>8218</v>
      </c>
      <c r="G278" t="s">
        <v>8224</v>
      </c>
      <c r="H278" t="s">
        <v>8246</v>
      </c>
      <c r="I278">
        <v>1474793208</v>
      </c>
      <c r="J278">
        <v>1472201208</v>
      </c>
      <c r="K278" t="b">
        <v>0</v>
      </c>
      <c r="L278">
        <v>49</v>
      </c>
      <c r="M278" t="b">
        <v>1</v>
      </c>
      <c r="N278" t="s">
        <v>8269</v>
      </c>
      <c r="O278">
        <v>126</v>
      </c>
      <c r="P278">
        <v>25.69</v>
      </c>
      <c r="Q278" s="12" t="s">
        <v>8315</v>
      </c>
      <c r="R278" t="s">
        <v>8316</v>
      </c>
      <c r="S278" s="16">
        <v>42608.36583333333</v>
      </c>
      <c r="T278" s="16">
        <v>42638.36583333333</v>
      </c>
      <c r="U278">
        <f t="shared" si="26"/>
        <v>25.69</v>
      </c>
    </row>
    <row r="279" spans="1:21" ht="32" x14ac:dyDescent="0.2">
      <c r="A279" s="10">
        <v>3324</v>
      </c>
      <c r="B279" s="3" t="s">
        <v>3324</v>
      </c>
      <c r="C279" s="3" t="s">
        <v>7434</v>
      </c>
      <c r="D279" s="6">
        <v>1500</v>
      </c>
      <c r="E279" s="8">
        <v>1525</v>
      </c>
      <c r="F279" t="s">
        <v>8218</v>
      </c>
      <c r="G279" t="s">
        <v>8240</v>
      </c>
      <c r="H279" t="s">
        <v>8248</v>
      </c>
      <c r="I279">
        <v>1465135190</v>
      </c>
      <c r="J279">
        <v>1463925590</v>
      </c>
      <c r="K279" t="b">
        <v>0</v>
      </c>
      <c r="L279">
        <v>10</v>
      </c>
      <c r="M279" t="b">
        <v>1</v>
      </c>
      <c r="N279" t="s">
        <v>8269</v>
      </c>
      <c r="O279">
        <v>102</v>
      </c>
      <c r="P279">
        <v>152.5</v>
      </c>
      <c r="Q279" s="12" t="s">
        <v>8315</v>
      </c>
      <c r="R279" t="s">
        <v>8316</v>
      </c>
      <c r="S279" s="16">
        <v>42512.58321759259</v>
      </c>
      <c r="T279" s="16">
        <v>42526.58321759259</v>
      </c>
      <c r="U279">
        <f t="shared" ref="U279:U287" si="27">IFERROR(ROUND(E279/L279,2),0)</f>
        <v>152.5</v>
      </c>
    </row>
    <row r="280" spans="1:21" ht="48" x14ac:dyDescent="0.2">
      <c r="A280" s="10">
        <v>3325</v>
      </c>
      <c r="B280" s="3" t="s">
        <v>3325</v>
      </c>
      <c r="C280" s="3" t="s">
        <v>7435</v>
      </c>
      <c r="D280" s="6">
        <v>400</v>
      </c>
      <c r="E280" s="8">
        <v>450</v>
      </c>
      <c r="F280" t="s">
        <v>8218</v>
      </c>
      <c r="G280" t="s">
        <v>8224</v>
      </c>
      <c r="H280" t="s">
        <v>8246</v>
      </c>
      <c r="I280">
        <v>1428256277</v>
      </c>
      <c r="J280">
        <v>1425235877</v>
      </c>
      <c r="K280" t="b">
        <v>0</v>
      </c>
      <c r="L280">
        <v>15</v>
      </c>
      <c r="M280" t="b">
        <v>1</v>
      </c>
      <c r="N280" t="s">
        <v>8269</v>
      </c>
      <c r="O280">
        <v>113</v>
      </c>
      <c r="P280">
        <v>30</v>
      </c>
      <c r="Q280" s="12" t="s">
        <v>8315</v>
      </c>
      <c r="R280" t="s">
        <v>8316</v>
      </c>
      <c r="S280" s="16">
        <v>42064.785613425927</v>
      </c>
      <c r="T280" s="16">
        <v>42099.743946759263</v>
      </c>
      <c r="U280">
        <f t="shared" si="27"/>
        <v>30</v>
      </c>
    </row>
    <row r="281" spans="1:21" ht="48" x14ac:dyDescent="0.2">
      <c r="A281" s="10">
        <v>3326</v>
      </c>
      <c r="B281" s="3" t="s">
        <v>3326</v>
      </c>
      <c r="C281" s="3" t="s">
        <v>7436</v>
      </c>
      <c r="D281" s="6">
        <v>8000</v>
      </c>
      <c r="E281" s="8">
        <v>8110</v>
      </c>
      <c r="F281" t="s">
        <v>8218</v>
      </c>
      <c r="G281" t="s">
        <v>8223</v>
      </c>
      <c r="H281" t="s">
        <v>8245</v>
      </c>
      <c r="I281">
        <v>1425830905</v>
      </c>
      <c r="J281">
        <v>1423242505</v>
      </c>
      <c r="K281" t="b">
        <v>0</v>
      </c>
      <c r="L281">
        <v>57</v>
      </c>
      <c r="M281" t="b">
        <v>1</v>
      </c>
      <c r="N281" t="s">
        <v>8269</v>
      </c>
      <c r="O281">
        <v>101</v>
      </c>
      <c r="P281">
        <v>142.28</v>
      </c>
      <c r="Q281" s="12" t="s">
        <v>8315</v>
      </c>
      <c r="R281" t="s">
        <v>8316</v>
      </c>
      <c r="S281" s="16">
        <v>42041.714178240742</v>
      </c>
      <c r="T281" s="16">
        <v>42071.67251157407</v>
      </c>
      <c r="U281">
        <f t="shared" si="27"/>
        <v>142.28</v>
      </c>
    </row>
    <row r="282" spans="1:21" ht="48" x14ac:dyDescent="0.2">
      <c r="A282" s="10">
        <v>3327</v>
      </c>
      <c r="B282" s="3" t="s">
        <v>3327</v>
      </c>
      <c r="C282" s="3" t="s">
        <v>7437</v>
      </c>
      <c r="D282" s="6">
        <v>800</v>
      </c>
      <c r="E282" s="8">
        <v>810</v>
      </c>
      <c r="F282" t="s">
        <v>8218</v>
      </c>
      <c r="G282" t="s">
        <v>8224</v>
      </c>
      <c r="H282" t="s">
        <v>8246</v>
      </c>
      <c r="I282">
        <v>1462697966</v>
      </c>
      <c r="J282">
        <v>1460105966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>
        <v>24.55</v>
      </c>
      <c r="Q282" s="12" t="s">
        <v>8315</v>
      </c>
      <c r="R282" t="s">
        <v>8316</v>
      </c>
      <c r="S282" s="16">
        <v>42468.374606481477</v>
      </c>
      <c r="T282" s="16">
        <v>42498.374606481477</v>
      </c>
      <c r="U282">
        <f t="shared" si="27"/>
        <v>24.55</v>
      </c>
    </row>
    <row r="283" spans="1:21" ht="48" x14ac:dyDescent="0.2">
      <c r="A283" s="10">
        <v>3328</v>
      </c>
      <c r="B283" s="3" t="s">
        <v>3328</v>
      </c>
      <c r="C283" s="3" t="s">
        <v>7438</v>
      </c>
      <c r="D283" s="6">
        <v>1800</v>
      </c>
      <c r="E283" s="8">
        <v>2635</v>
      </c>
      <c r="F283" t="s">
        <v>8218</v>
      </c>
      <c r="G283" t="s">
        <v>8223</v>
      </c>
      <c r="H283" t="s">
        <v>8245</v>
      </c>
      <c r="I283">
        <v>1404522000</v>
      </c>
      <c r="J283">
        <v>1404308883</v>
      </c>
      <c r="K283" t="b">
        <v>0</v>
      </c>
      <c r="L283">
        <v>9</v>
      </c>
      <c r="M283" t="b">
        <v>1</v>
      </c>
      <c r="N283" t="s">
        <v>8269</v>
      </c>
      <c r="O283">
        <v>146</v>
      </c>
      <c r="P283">
        <v>292.77999999999997</v>
      </c>
      <c r="Q283" s="12" t="s">
        <v>8315</v>
      </c>
      <c r="R283" t="s">
        <v>8316</v>
      </c>
      <c r="S283" s="16">
        <v>41822.57503472222</v>
      </c>
      <c r="T283" s="16">
        <v>41825.041666666664</v>
      </c>
      <c r="U283">
        <f t="shared" si="27"/>
        <v>292.77999999999997</v>
      </c>
    </row>
    <row r="284" spans="1:21" ht="32" x14ac:dyDescent="0.2">
      <c r="A284" s="10">
        <v>3329</v>
      </c>
      <c r="B284" s="3" t="s">
        <v>3329</v>
      </c>
      <c r="C284" s="3" t="s">
        <v>7439</v>
      </c>
      <c r="D284" s="6">
        <v>1000</v>
      </c>
      <c r="E284" s="8">
        <v>1168</v>
      </c>
      <c r="F284" t="s">
        <v>8218</v>
      </c>
      <c r="G284" t="s">
        <v>8224</v>
      </c>
      <c r="H284" t="s">
        <v>8246</v>
      </c>
      <c r="I284">
        <v>1406502000</v>
      </c>
      <c r="J284">
        <v>1405583108</v>
      </c>
      <c r="K284" t="b">
        <v>0</v>
      </c>
      <c r="L284">
        <v>26</v>
      </c>
      <c r="M284" t="b">
        <v>1</v>
      </c>
      <c r="N284" t="s">
        <v>8269</v>
      </c>
      <c r="O284">
        <v>117</v>
      </c>
      <c r="P284">
        <v>44.92</v>
      </c>
      <c r="Q284" s="12" t="s">
        <v>8315</v>
      </c>
      <c r="R284" t="s">
        <v>8316</v>
      </c>
      <c r="S284" s="16">
        <v>41837.323009259257</v>
      </c>
      <c r="T284" s="16">
        <v>41847.958333333336</v>
      </c>
      <c r="U284">
        <f t="shared" si="27"/>
        <v>44.92</v>
      </c>
    </row>
    <row r="285" spans="1:21" ht="48" x14ac:dyDescent="0.2">
      <c r="A285" s="10">
        <v>3330</v>
      </c>
      <c r="B285" s="3" t="s">
        <v>3330</v>
      </c>
      <c r="C285" s="3" t="s">
        <v>7440</v>
      </c>
      <c r="D285" s="6">
        <v>1500</v>
      </c>
      <c r="E285" s="8">
        <v>1594</v>
      </c>
      <c r="F285" t="s">
        <v>8218</v>
      </c>
      <c r="G285" t="s">
        <v>8224</v>
      </c>
      <c r="H285" t="s">
        <v>8246</v>
      </c>
      <c r="I285">
        <v>1427919468</v>
      </c>
      <c r="J285">
        <v>1425331068</v>
      </c>
      <c r="K285" t="b">
        <v>0</v>
      </c>
      <c r="L285">
        <v>69</v>
      </c>
      <c r="M285" t="b">
        <v>1</v>
      </c>
      <c r="N285" t="s">
        <v>8269</v>
      </c>
      <c r="O285">
        <v>106</v>
      </c>
      <c r="P285">
        <v>23.1</v>
      </c>
      <c r="Q285" s="12" t="s">
        <v>8315</v>
      </c>
      <c r="R285" t="s">
        <v>8316</v>
      </c>
      <c r="S285" s="16">
        <v>42065.887361111112</v>
      </c>
      <c r="T285" s="16">
        <v>42095.845694444448</v>
      </c>
      <c r="U285">
        <f t="shared" si="27"/>
        <v>23.1</v>
      </c>
    </row>
    <row r="286" spans="1:21" ht="48" x14ac:dyDescent="0.2">
      <c r="A286" s="10">
        <v>3331</v>
      </c>
      <c r="B286" s="3" t="s">
        <v>3331</v>
      </c>
      <c r="C286" s="3" t="s">
        <v>7441</v>
      </c>
      <c r="D286" s="6">
        <v>5000</v>
      </c>
      <c r="E286" s="8">
        <v>5226</v>
      </c>
      <c r="F286" t="s">
        <v>8218</v>
      </c>
      <c r="G286" t="s">
        <v>8223</v>
      </c>
      <c r="H286" t="s">
        <v>8245</v>
      </c>
      <c r="I286">
        <v>1444149886</v>
      </c>
      <c r="J286">
        <v>1441125886</v>
      </c>
      <c r="K286" t="b">
        <v>0</v>
      </c>
      <c r="L286">
        <v>65</v>
      </c>
      <c r="M286" t="b">
        <v>1</v>
      </c>
      <c r="N286" t="s">
        <v>8269</v>
      </c>
      <c r="O286">
        <v>105</v>
      </c>
      <c r="P286">
        <v>80.400000000000006</v>
      </c>
      <c r="Q286" s="12" t="s">
        <v>8315</v>
      </c>
      <c r="R286" t="s">
        <v>8316</v>
      </c>
      <c r="S286" s="16">
        <v>42248.697754629626</v>
      </c>
      <c r="T286" s="16">
        <v>42283.697754629626</v>
      </c>
      <c r="U286">
        <f t="shared" si="27"/>
        <v>80.400000000000006</v>
      </c>
    </row>
    <row r="287" spans="1:21" ht="48" x14ac:dyDescent="0.2">
      <c r="A287" s="10">
        <v>3332</v>
      </c>
      <c r="B287" s="3" t="s">
        <v>3332</v>
      </c>
      <c r="C287" s="3" t="s">
        <v>7442</v>
      </c>
      <c r="D287" s="6">
        <v>6000</v>
      </c>
      <c r="E287" s="8">
        <v>6000</v>
      </c>
      <c r="F287" t="s">
        <v>8218</v>
      </c>
      <c r="G287" t="s">
        <v>8223</v>
      </c>
      <c r="H287" t="s">
        <v>8245</v>
      </c>
      <c r="I287">
        <v>1405802330</v>
      </c>
      <c r="J287">
        <v>1403210330</v>
      </c>
      <c r="K287" t="b">
        <v>0</v>
      </c>
      <c r="L287">
        <v>83</v>
      </c>
      <c r="M287" t="b">
        <v>1</v>
      </c>
      <c r="N287" t="s">
        <v>8269</v>
      </c>
      <c r="O287">
        <v>100</v>
      </c>
      <c r="P287">
        <v>72.290000000000006</v>
      </c>
      <c r="Q287" s="12" t="s">
        <v>8315</v>
      </c>
      <c r="R287" t="s">
        <v>8316</v>
      </c>
      <c r="S287" s="16">
        <v>41809.860300925924</v>
      </c>
      <c r="T287" s="16">
        <v>41839.860300925924</v>
      </c>
      <c r="U287">
        <f t="shared" si="27"/>
        <v>72.290000000000006</v>
      </c>
    </row>
    <row r="288" spans="1:21" ht="48" x14ac:dyDescent="0.2">
      <c r="A288" s="10">
        <v>3333</v>
      </c>
      <c r="B288" s="3" t="s">
        <v>3333</v>
      </c>
      <c r="C288" s="3" t="s">
        <v>7443</v>
      </c>
      <c r="D288" s="6">
        <v>3500</v>
      </c>
      <c r="E288" s="8">
        <v>3660</v>
      </c>
      <c r="F288" t="s">
        <v>8218</v>
      </c>
      <c r="G288" t="s">
        <v>8223</v>
      </c>
      <c r="H288" t="s">
        <v>8245</v>
      </c>
      <c r="I288">
        <v>1434384880</v>
      </c>
      <c r="J288">
        <v>1432484080</v>
      </c>
      <c r="K288" t="b">
        <v>0</v>
      </c>
      <c r="L288">
        <v>111</v>
      </c>
      <c r="M288" t="b">
        <v>1</v>
      </c>
      <c r="N288" t="s">
        <v>8269</v>
      </c>
      <c r="O288">
        <v>105</v>
      </c>
      <c r="P288">
        <v>32.97</v>
      </c>
      <c r="Q288" s="12" t="s">
        <v>8315</v>
      </c>
      <c r="R288" t="s">
        <v>8316</v>
      </c>
      <c r="S288" s="16">
        <v>42148.676851851851</v>
      </c>
      <c r="T288" s="16">
        <v>42170.676851851851</v>
      </c>
      <c r="U288">
        <f t="shared" ref="U288:U295" si="28">IFERROR(ROUND(E288/L288,2),0)</f>
        <v>32.97</v>
      </c>
    </row>
    <row r="289" spans="1:21" ht="32" x14ac:dyDescent="0.2">
      <c r="A289" s="10">
        <v>3334</v>
      </c>
      <c r="B289" s="3" t="s">
        <v>3334</v>
      </c>
      <c r="C289" s="3" t="s">
        <v>7444</v>
      </c>
      <c r="D289" s="6">
        <v>3871</v>
      </c>
      <c r="E289" s="8">
        <v>5366</v>
      </c>
      <c r="F289" t="s">
        <v>8218</v>
      </c>
      <c r="G289" t="s">
        <v>8223</v>
      </c>
      <c r="H289" t="s">
        <v>8245</v>
      </c>
      <c r="I289">
        <v>1438259422</v>
      </c>
      <c r="J289">
        <v>1435667422</v>
      </c>
      <c r="K289" t="b">
        <v>0</v>
      </c>
      <c r="L289">
        <v>46</v>
      </c>
      <c r="M289" t="b">
        <v>1</v>
      </c>
      <c r="N289" t="s">
        <v>8269</v>
      </c>
      <c r="O289">
        <v>139</v>
      </c>
      <c r="P289">
        <v>116.65</v>
      </c>
      <c r="Q289" s="12" t="s">
        <v>8315</v>
      </c>
      <c r="R289" t="s">
        <v>8316</v>
      </c>
      <c r="S289" s="16">
        <v>42185.521087962959</v>
      </c>
      <c r="T289" s="16">
        <v>42215.521087962959</v>
      </c>
      <c r="U289">
        <f t="shared" si="28"/>
        <v>116.65</v>
      </c>
    </row>
    <row r="290" spans="1:21" ht="48" x14ac:dyDescent="0.2">
      <c r="A290" s="10">
        <v>3335</v>
      </c>
      <c r="B290" s="3" t="s">
        <v>3335</v>
      </c>
      <c r="C290" s="3" t="s">
        <v>7445</v>
      </c>
      <c r="D290" s="6">
        <v>5000</v>
      </c>
      <c r="E290" s="8">
        <v>5016</v>
      </c>
      <c r="F290" t="s">
        <v>8218</v>
      </c>
      <c r="G290" t="s">
        <v>8224</v>
      </c>
      <c r="H290" t="s">
        <v>8246</v>
      </c>
      <c r="I290">
        <v>1407106800</v>
      </c>
      <c r="J290">
        <v>1404749446</v>
      </c>
      <c r="K290" t="b">
        <v>0</v>
      </c>
      <c r="L290">
        <v>63</v>
      </c>
      <c r="M290" t="b">
        <v>1</v>
      </c>
      <c r="N290" t="s">
        <v>8269</v>
      </c>
      <c r="O290">
        <v>100</v>
      </c>
      <c r="P290">
        <v>79.62</v>
      </c>
      <c r="Q290" s="12" t="s">
        <v>8315</v>
      </c>
      <c r="R290" t="s">
        <v>8316</v>
      </c>
      <c r="S290" s="16">
        <v>41827.674143518518</v>
      </c>
      <c r="T290" s="16">
        <v>41854.958333333336</v>
      </c>
      <c r="U290">
        <f t="shared" si="28"/>
        <v>79.62</v>
      </c>
    </row>
    <row r="291" spans="1:21" ht="48" x14ac:dyDescent="0.2">
      <c r="A291" s="10">
        <v>3336</v>
      </c>
      <c r="B291" s="3" t="s">
        <v>3336</v>
      </c>
      <c r="C291" s="3" t="s">
        <v>7446</v>
      </c>
      <c r="D291" s="6">
        <v>250</v>
      </c>
      <c r="E291" s="8">
        <v>250</v>
      </c>
      <c r="F291" t="s">
        <v>8218</v>
      </c>
      <c r="G291" t="s">
        <v>8224</v>
      </c>
      <c r="H291" t="s">
        <v>8246</v>
      </c>
      <c r="I291">
        <v>1459845246</v>
      </c>
      <c r="J291">
        <v>1457429646</v>
      </c>
      <c r="K291" t="b">
        <v>0</v>
      </c>
      <c r="L291">
        <v>9</v>
      </c>
      <c r="M291" t="b">
        <v>1</v>
      </c>
      <c r="N291" t="s">
        <v>8269</v>
      </c>
      <c r="O291">
        <v>100</v>
      </c>
      <c r="P291">
        <v>27.78</v>
      </c>
      <c r="Q291" s="12" t="s">
        <v>8315</v>
      </c>
      <c r="R291" t="s">
        <v>8316</v>
      </c>
      <c r="S291" s="16">
        <v>42437.398680555561</v>
      </c>
      <c r="T291" s="16">
        <v>42465.35701388889</v>
      </c>
      <c r="U291">
        <f t="shared" si="28"/>
        <v>27.78</v>
      </c>
    </row>
    <row r="292" spans="1:21" ht="48" x14ac:dyDescent="0.2">
      <c r="A292" s="10">
        <v>3337</v>
      </c>
      <c r="B292" s="3" t="s">
        <v>3337</v>
      </c>
      <c r="C292" s="3" t="s">
        <v>7447</v>
      </c>
      <c r="D292" s="6">
        <v>2500</v>
      </c>
      <c r="E292" s="8">
        <v>2755</v>
      </c>
      <c r="F292" t="s">
        <v>8218</v>
      </c>
      <c r="G292" t="s">
        <v>8224</v>
      </c>
      <c r="H292" t="s">
        <v>8246</v>
      </c>
      <c r="I292">
        <v>1412974800</v>
      </c>
      <c r="J292">
        <v>1411109167</v>
      </c>
      <c r="K292" t="b">
        <v>0</v>
      </c>
      <c r="L292">
        <v>34</v>
      </c>
      <c r="M292" t="b">
        <v>1</v>
      </c>
      <c r="N292" t="s">
        <v>8269</v>
      </c>
      <c r="O292">
        <v>110</v>
      </c>
      <c r="P292">
        <v>81.03</v>
      </c>
      <c r="Q292" s="12" t="s">
        <v>8315</v>
      </c>
      <c r="R292" t="s">
        <v>8316</v>
      </c>
      <c r="S292" s="16">
        <v>41901.282025462962</v>
      </c>
      <c r="T292" s="16">
        <v>41922.875</v>
      </c>
      <c r="U292">
        <f t="shared" si="28"/>
        <v>81.03</v>
      </c>
    </row>
    <row r="293" spans="1:21" ht="32" x14ac:dyDescent="0.2">
      <c r="A293" s="10">
        <v>3338</v>
      </c>
      <c r="B293" s="3" t="s">
        <v>3338</v>
      </c>
      <c r="C293" s="3" t="s">
        <v>7448</v>
      </c>
      <c r="D293" s="6">
        <v>15000</v>
      </c>
      <c r="E293" s="8">
        <v>15327</v>
      </c>
      <c r="F293" t="s">
        <v>8218</v>
      </c>
      <c r="G293" t="s">
        <v>8223</v>
      </c>
      <c r="H293" t="s">
        <v>8245</v>
      </c>
      <c r="I293">
        <v>1487944080</v>
      </c>
      <c r="J293">
        <v>1486129680</v>
      </c>
      <c r="K293" t="b">
        <v>0</v>
      </c>
      <c r="L293">
        <v>112</v>
      </c>
      <c r="M293" t="b">
        <v>1</v>
      </c>
      <c r="N293" t="s">
        <v>8269</v>
      </c>
      <c r="O293">
        <v>102</v>
      </c>
      <c r="P293">
        <v>136.85</v>
      </c>
      <c r="Q293" s="12" t="s">
        <v>8315</v>
      </c>
      <c r="R293" t="s">
        <v>8316</v>
      </c>
      <c r="S293" s="16">
        <v>42769.574999999997</v>
      </c>
      <c r="T293" s="16">
        <v>42790.574999999997</v>
      </c>
      <c r="U293">
        <f t="shared" si="28"/>
        <v>136.85</v>
      </c>
    </row>
    <row r="294" spans="1:21" ht="32" x14ac:dyDescent="0.2">
      <c r="A294" s="10">
        <v>3339</v>
      </c>
      <c r="B294" s="3" t="s">
        <v>3339</v>
      </c>
      <c r="C294" s="3" t="s">
        <v>7449</v>
      </c>
      <c r="D294" s="6">
        <v>8000</v>
      </c>
      <c r="E294" s="8">
        <v>8348</v>
      </c>
      <c r="F294" t="s">
        <v>8218</v>
      </c>
      <c r="G294" t="s">
        <v>8223</v>
      </c>
      <c r="H294" t="s">
        <v>8245</v>
      </c>
      <c r="I294">
        <v>1469721518</v>
      </c>
      <c r="J294">
        <v>1467129518</v>
      </c>
      <c r="K294" t="b">
        <v>0</v>
      </c>
      <c r="L294">
        <v>47</v>
      </c>
      <c r="M294" t="b">
        <v>1</v>
      </c>
      <c r="N294" t="s">
        <v>8269</v>
      </c>
      <c r="O294">
        <v>104</v>
      </c>
      <c r="P294">
        <v>177.62</v>
      </c>
      <c r="Q294" s="12" t="s">
        <v>8315</v>
      </c>
      <c r="R294" t="s">
        <v>8316</v>
      </c>
      <c r="S294" s="16">
        <v>42549.665717592594</v>
      </c>
      <c r="T294" s="16">
        <v>42579.665717592594</v>
      </c>
      <c r="U294">
        <f t="shared" si="28"/>
        <v>177.62</v>
      </c>
    </row>
    <row r="295" spans="1:21" ht="48" x14ac:dyDescent="0.2">
      <c r="A295" s="10">
        <v>3340</v>
      </c>
      <c r="B295" s="3" t="s">
        <v>3340</v>
      </c>
      <c r="C295" s="3" t="s">
        <v>7450</v>
      </c>
      <c r="D295" s="6">
        <v>3000</v>
      </c>
      <c r="E295" s="8">
        <v>4145</v>
      </c>
      <c r="F295" t="s">
        <v>8218</v>
      </c>
      <c r="G295" t="s">
        <v>8223</v>
      </c>
      <c r="H295" t="s">
        <v>8245</v>
      </c>
      <c r="I295">
        <v>1481066554</v>
      </c>
      <c r="J295">
        <v>1478906554</v>
      </c>
      <c r="K295" t="b">
        <v>0</v>
      </c>
      <c r="L295">
        <v>38</v>
      </c>
      <c r="M295" t="b">
        <v>1</v>
      </c>
      <c r="N295" t="s">
        <v>8269</v>
      </c>
      <c r="O295">
        <v>138</v>
      </c>
      <c r="P295">
        <v>109.08</v>
      </c>
      <c r="Q295" s="12" t="s">
        <v>8315</v>
      </c>
      <c r="R295" t="s">
        <v>8316</v>
      </c>
      <c r="S295" s="16">
        <v>42685.974004629628</v>
      </c>
      <c r="T295" s="16">
        <v>42710.974004629628</v>
      </c>
      <c r="U295">
        <f t="shared" si="28"/>
        <v>109.08</v>
      </c>
    </row>
    <row r="296" spans="1:21" ht="48" x14ac:dyDescent="0.2">
      <c r="A296" s="10">
        <v>3341</v>
      </c>
      <c r="B296" s="3" t="s">
        <v>3341</v>
      </c>
      <c r="C296" s="3" t="s">
        <v>7451</v>
      </c>
      <c r="D296" s="6">
        <v>3350</v>
      </c>
      <c r="E296" s="8">
        <v>3350</v>
      </c>
      <c r="F296" t="s">
        <v>8218</v>
      </c>
      <c r="G296" t="s">
        <v>8224</v>
      </c>
      <c r="H296" t="s">
        <v>8246</v>
      </c>
      <c r="I296">
        <v>1465750800</v>
      </c>
      <c r="J296">
        <v>1463771421</v>
      </c>
      <c r="K296" t="b">
        <v>0</v>
      </c>
      <c r="L296">
        <v>28</v>
      </c>
      <c r="M296" t="b">
        <v>1</v>
      </c>
      <c r="N296" t="s">
        <v>8269</v>
      </c>
      <c r="O296">
        <v>100</v>
      </c>
      <c r="P296">
        <v>119.64</v>
      </c>
      <c r="Q296" s="12" t="s">
        <v>8315</v>
      </c>
      <c r="R296" t="s">
        <v>8316</v>
      </c>
      <c r="S296" s="16">
        <v>42510.798854166671</v>
      </c>
      <c r="T296" s="16">
        <v>42533.708333333328</v>
      </c>
      <c r="U296">
        <f t="shared" ref="U296:U303" si="29">IFERROR(ROUND(E296/L296,2),0)</f>
        <v>119.64</v>
      </c>
    </row>
    <row r="297" spans="1:21" ht="32" x14ac:dyDescent="0.2">
      <c r="A297" s="10">
        <v>3342</v>
      </c>
      <c r="B297" s="3" t="s">
        <v>3342</v>
      </c>
      <c r="C297" s="3" t="s">
        <v>7452</v>
      </c>
      <c r="D297" s="6">
        <v>6000</v>
      </c>
      <c r="E297" s="8">
        <v>6100</v>
      </c>
      <c r="F297" t="s">
        <v>8218</v>
      </c>
      <c r="G297" t="s">
        <v>8223</v>
      </c>
      <c r="H297" t="s">
        <v>8245</v>
      </c>
      <c r="I297">
        <v>1427864340</v>
      </c>
      <c r="J297">
        <v>1425020810</v>
      </c>
      <c r="K297" t="b">
        <v>0</v>
      </c>
      <c r="L297">
        <v>78</v>
      </c>
      <c r="M297" t="b">
        <v>1</v>
      </c>
      <c r="N297" t="s">
        <v>8269</v>
      </c>
      <c r="O297">
        <v>102</v>
      </c>
      <c r="P297">
        <v>78.209999999999994</v>
      </c>
      <c r="Q297" s="12" t="s">
        <v>8315</v>
      </c>
      <c r="R297" t="s">
        <v>8316</v>
      </c>
      <c r="S297" s="16">
        <v>42062.296412037031</v>
      </c>
      <c r="T297" s="16">
        <v>42095.207638888889</v>
      </c>
      <c r="U297">
        <f t="shared" si="29"/>
        <v>78.209999999999994</v>
      </c>
    </row>
    <row r="298" spans="1:21" ht="32" x14ac:dyDescent="0.2">
      <c r="A298" s="10">
        <v>3343</v>
      </c>
      <c r="B298" s="3" t="s">
        <v>3343</v>
      </c>
      <c r="C298" s="3" t="s">
        <v>7453</v>
      </c>
      <c r="D298" s="6">
        <v>700</v>
      </c>
      <c r="E298" s="8">
        <v>1200</v>
      </c>
      <c r="F298" t="s">
        <v>8218</v>
      </c>
      <c r="G298" t="s">
        <v>8224</v>
      </c>
      <c r="H298" t="s">
        <v>8246</v>
      </c>
      <c r="I298">
        <v>1460553480</v>
      </c>
      <c r="J298">
        <v>1458770384</v>
      </c>
      <c r="K298" t="b">
        <v>0</v>
      </c>
      <c r="L298">
        <v>23</v>
      </c>
      <c r="M298" t="b">
        <v>1</v>
      </c>
      <c r="N298" t="s">
        <v>8269</v>
      </c>
      <c r="O298">
        <v>171</v>
      </c>
      <c r="P298">
        <v>52.17</v>
      </c>
      <c r="Q298" s="12" t="s">
        <v>8315</v>
      </c>
      <c r="R298" t="s">
        <v>8316</v>
      </c>
      <c r="S298" s="16">
        <v>42452.916481481487</v>
      </c>
      <c r="T298" s="16">
        <v>42473.554166666669</v>
      </c>
      <c r="U298">
        <f t="shared" si="29"/>
        <v>52.17</v>
      </c>
    </row>
    <row r="299" spans="1:21" ht="48" x14ac:dyDescent="0.2">
      <c r="A299" s="10">
        <v>3344</v>
      </c>
      <c r="B299" s="3" t="s">
        <v>3344</v>
      </c>
      <c r="C299" s="3" t="s">
        <v>7454</v>
      </c>
      <c r="D299" s="6">
        <v>4500</v>
      </c>
      <c r="E299" s="8">
        <v>4565</v>
      </c>
      <c r="F299" t="s">
        <v>8218</v>
      </c>
      <c r="G299" t="s">
        <v>8223</v>
      </c>
      <c r="H299" t="s">
        <v>8245</v>
      </c>
      <c r="I299">
        <v>1409374093</v>
      </c>
      <c r="J299">
        <v>1406782093</v>
      </c>
      <c r="K299" t="b">
        <v>0</v>
      </c>
      <c r="L299">
        <v>40</v>
      </c>
      <c r="M299" t="b">
        <v>1</v>
      </c>
      <c r="N299" t="s">
        <v>8269</v>
      </c>
      <c r="O299">
        <v>101</v>
      </c>
      <c r="P299">
        <v>114.13</v>
      </c>
      <c r="Q299" s="12" t="s">
        <v>8315</v>
      </c>
      <c r="R299" t="s">
        <v>8316</v>
      </c>
      <c r="S299" s="16">
        <v>41851.200150462959</v>
      </c>
      <c r="T299" s="16">
        <v>41881.200150462959</v>
      </c>
      <c r="U299">
        <f t="shared" si="29"/>
        <v>114.13</v>
      </c>
    </row>
    <row r="300" spans="1:21" ht="48" x14ac:dyDescent="0.2">
      <c r="A300" s="10">
        <v>3345</v>
      </c>
      <c r="B300" s="3" t="s">
        <v>3345</v>
      </c>
      <c r="C300" s="3" t="s">
        <v>7455</v>
      </c>
      <c r="D300" s="6">
        <v>500</v>
      </c>
      <c r="E300" s="8">
        <v>650</v>
      </c>
      <c r="F300" t="s">
        <v>8218</v>
      </c>
      <c r="G300" t="s">
        <v>8223</v>
      </c>
      <c r="H300" t="s">
        <v>8245</v>
      </c>
      <c r="I300">
        <v>1429317420</v>
      </c>
      <c r="J300">
        <v>1424226768</v>
      </c>
      <c r="K300" t="b">
        <v>0</v>
      </c>
      <c r="L300">
        <v>13</v>
      </c>
      <c r="M300" t="b">
        <v>1</v>
      </c>
      <c r="N300" t="s">
        <v>8269</v>
      </c>
      <c r="O300">
        <v>130</v>
      </c>
      <c r="P300">
        <v>50</v>
      </c>
      <c r="Q300" s="12" t="s">
        <v>8315</v>
      </c>
      <c r="R300" t="s">
        <v>8316</v>
      </c>
      <c r="S300" s="16">
        <v>42053.106111111112</v>
      </c>
      <c r="T300" s="16">
        <v>42112.025694444441</v>
      </c>
      <c r="U300">
        <f t="shared" si="29"/>
        <v>50</v>
      </c>
    </row>
    <row r="301" spans="1:21" ht="48" x14ac:dyDescent="0.2">
      <c r="A301" s="10">
        <v>3346</v>
      </c>
      <c r="B301" s="3" t="s">
        <v>3346</v>
      </c>
      <c r="C301" s="3" t="s">
        <v>7456</v>
      </c>
      <c r="D301" s="6">
        <v>1500</v>
      </c>
      <c r="E301" s="8">
        <v>1650</v>
      </c>
      <c r="F301" t="s">
        <v>8218</v>
      </c>
      <c r="G301" t="s">
        <v>8223</v>
      </c>
      <c r="H301" t="s">
        <v>8245</v>
      </c>
      <c r="I301">
        <v>1424910910</v>
      </c>
      <c r="J301">
        <v>1424306110</v>
      </c>
      <c r="K301" t="b">
        <v>0</v>
      </c>
      <c r="L301">
        <v>18</v>
      </c>
      <c r="M301" t="b">
        <v>1</v>
      </c>
      <c r="N301" t="s">
        <v>8269</v>
      </c>
      <c r="O301">
        <v>110</v>
      </c>
      <c r="P301">
        <v>91.67</v>
      </c>
      <c r="Q301" s="12" t="s">
        <v>8315</v>
      </c>
      <c r="R301" t="s">
        <v>8316</v>
      </c>
      <c r="S301" s="16">
        <v>42054.024421296301</v>
      </c>
      <c r="T301" s="16">
        <v>42061.024421296301</v>
      </c>
      <c r="U301">
        <f t="shared" si="29"/>
        <v>91.67</v>
      </c>
    </row>
    <row r="302" spans="1:21" ht="48" x14ac:dyDescent="0.2">
      <c r="A302" s="10">
        <v>3347</v>
      </c>
      <c r="B302" s="3" t="s">
        <v>3347</v>
      </c>
      <c r="C302" s="3" t="s">
        <v>7457</v>
      </c>
      <c r="D302" s="6">
        <v>2000</v>
      </c>
      <c r="E302" s="8">
        <v>2389</v>
      </c>
      <c r="F302" t="s">
        <v>8218</v>
      </c>
      <c r="G302" t="s">
        <v>8224</v>
      </c>
      <c r="H302" t="s">
        <v>8246</v>
      </c>
      <c r="I302">
        <v>1462741200</v>
      </c>
      <c r="J302">
        <v>1461503654</v>
      </c>
      <c r="K302" t="b">
        <v>0</v>
      </c>
      <c r="L302">
        <v>22</v>
      </c>
      <c r="M302" t="b">
        <v>1</v>
      </c>
      <c r="N302" t="s">
        <v>8269</v>
      </c>
      <c r="O302">
        <v>119</v>
      </c>
      <c r="P302">
        <v>108.59</v>
      </c>
      <c r="Q302" s="12" t="s">
        <v>8315</v>
      </c>
      <c r="R302" t="s">
        <v>8316</v>
      </c>
      <c r="S302" s="16">
        <v>42484.551550925928</v>
      </c>
      <c r="T302" s="16">
        <v>42498.875</v>
      </c>
      <c r="U302">
        <f t="shared" si="29"/>
        <v>108.59</v>
      </c>
    </row>
    <row r="303" spans="1:21" ht="48" x14ac:dyDescent="0.2">
      <c r="A303" s="10">
        <v>3348</v>
      </c>
      <c r="B303" s="3" t="s">
        <v>3266</v>
      </c>
      <c r="C303" s="3" t="s">
        <v>7458</v>
      </c>
      <c r="D303" s="6">
        <v>5500</v>
      </c>
      <c r="E303" s="8">
        <v>5516</v>
      </c>
      <c r="F303" t="s">
        <v>8218</v>
      </c>
      <c r="G303" t="s">
        <v>8223</v>
      </c>
      <c r="H303" t="s">
        <v>8245</v>
      </c>
      <c r="I303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8269</v>
      </c>
      <c r="O303">
        <v>100</v>
      </c>
      <c r="P303">
        <v>69.819999999999993</v>
      </c>
      <c r="Q303" s="12" t="s">
        <v>8315</v>
      </c>
      <c r="R303" t="s">
        <v>8316</v>
      </c>
      <c r="S303" s="16">
        <v>42466.558796296296</v>
      </c>
      <c r="T303" s="16">
        <v>42490.165972222225</v>
      </c>
      <c r="U303">
        <f t="shared" si="29"/>
        <v>69.819999999999993</v>
      </c>
    </row>
    <row r="304" spans="1:21" ht="48" x14ac:dyDescent="0.2">
      <c r="A304" s="10">
        <v>3349</v>
      </c>
      <c r="B304" s="3" t="s">
        <v>3348</v>
      </c>
      <c r="C304" s="3" t="s">
        <v>7459</v>
      </c>
      <c r="D304" s="6">
        <v>1000</v>
      </c>
      <c r="E304" s="8">
        <v>1534</v>
      </c>
      <c r="F304" t="s">
        <v>8218</v>
      </c>
      <c r="G304" t="s">
        <v>8223</v>
      </c>
      <c r="H304" t="s">
        <v>8245</v>
      </c>
      <c r="I304">
        <v>1465837200</v>
      </c>
      <c r="J304">
        <v>1463971172</v>
      </c>
      <c r="K304" t="b">
        <v>0</v>
      </c>
      <c r="L304">
        <v>14</v>
      </c>
      <c r="M304" t="b">
        <v>1</v>
      </c>
      <c r="N304" t="s">
        <v>8269</v>
      </c>
      <c r="O304">
        <v>153</v>
      </c>
      <c r="P304">
        <v>109.57</v>
      </c>
      <c r="Q304" s="12" t="s">
        <v>8315</v>
      </c>
      <c r="R304" t="s">
        <v>8316</v>
      </c>
      <c r="S304" s="16">
        <v>42513.110787037032</v>
      </c>
      <c r="T304" s="16">
        <v>42534.708333333328</v>
      </c>
      <c r="U304">
        <f t="shared" ref="U304:U306" si="30">IFERROR(ROUND(E304/L304,2),0)</f>
        <v>109.57</v>
      </c>
    </row>
    <row r="305" spans="1:21" ht="48" x14ac:dyDescent="0.2">
      <c r="A305" s="10">
        <v>3350</v>
      </c>
      <c r="B305" s="3" t="s">
        <v>3349</v>
      </c>
      <c r="C305" s="3" t="s">
        <v>7460</v>
      </c>
      <c r="D305" s="6">
        <v>3500</v>
      </c>
      <c r="E305" s="8">
        <v>3655</v>
      </c>
      <c r="F305" t="s">
        <v>8218</v>
      </c>
      <c r="G305" t="s">
        <v>8242</v>
      </c>
      <c r="H305" t="s">
        <v>8248</v>
      </c>
      <c r="I305">
        <v>1448838000</v>
      </c>
      <c r="J305">
        <v>1445791811</v>
      </c>
      <c r="K305" t="b">
        <v>0</v>
      </c>
      <c r="L305">
        <v>51</v>
      </c>
      <c r="M305" t="b">
        <v>1</v>
      </c>
      <c r="N305" t="s">
        <v>8269</v>
      </c>
      <c r="O305">
        <v>104</v>
      </c>
      <c r="P305">
        <v>71.67</v>
      </c>
      <c r="Q305" s="12" t="s">
        <v>8315</v>
      </c>
      <c r="R305" t="s">
        <v>8316</v>
      </c>
      <c r="S305" s="16">
        <v>42302.701516203699</v>
      </c>
      <c r="T305" s="16">
        <v>42337.958333333328</v>
      </c>
      <c r="U305">
        <f t="shared" si="30"/>
        <v>71.67</v>
      </c>
    </row>
    <row r="306" spans="1:21" ht="48" x14ac:dyDescent="0.2">
      <c r="A306" s="10">
        <v>3351</v>
      </c>
      <c r="B306" s="3" t="s">
        <v>3350</v>
      </c>
      <c r="C306" s="3" t="s">
        <v>7461</v>
      </c>
      <c r="D306" s="6">
        <v>5000</v>
      </c>
      <c r="E306" s="8">
        <v>5055</v>
      </c>
      <c r="F306" t="s">
        <v>8218</v>
      </c>
      <c r="G306" t="s">
        <v>8224</v>
      </c>
      <c r="H306" t="s">
        <v>8246</v>
      </c>
      <c r="I306">
        <v>1406113200</v>
      </c>
      <c r="J306">
        <v>1402910965</v>
      </c>
      <c r="K306" t="b">
        <v>0</v>
      </c>
      <c r="L306">
        <v>54</v>
      </c>
      <c r="M306" t="b">
        <v>1</v>
      </c>
      <c r="N306" t="s">
        <v>8269</v>
      </c>
      <c r="O306">
        <v>101</v>
      </c>
      <c r="P306">
        <v>93.61</v>
      </c>
      <c r="Q306" s="12" t="s">
        <v>8315</v>
      </c>
      <c r="R306" t="s">
        <v>8316</v>
      </c>
      <c r="S306" s="16">
        <v>41806.395428240743</v>
      </c>
      <c r="T306" s="16">
        <v>41843.458333333336</v>
      </c>
      <c r="U306">
        <f t="shared" si="30"/>
        <v>93.61</v>
      </c>
    </row>
    <row r="307" spans="1:21" ht="48" x14ac:dyDescent="0.2">
      <c r="A307" s="10">
        <v>3352</v>
      </c>
      <c r="B307" s="3" t="s">
        <v>3351</v>
      </c>
      <c r="C307" s="3" t="s">
        <v>7462</v>
      </c>
      <c r="D307" s="6">
        <v>5000</v>
      </c>
      <c r="E307" s="8">
        <v>5376</v>
      </c>
      <c r="F307" t="s">
        <v>8218</v>
      </c>
      <c r="G307" t="s">
        <v>8224</v>
      </c>
      <c r="H307" t="s">
        <v>8246</v>
      </c>
      <c r="I307">
        <v>1467414000</v>
      </c>
      <c r="J307">
        <v>1462492178</v>
      </c>
      <c r="K307" t="b">
        <v>0</v>
      </c>
      <c r="L307">
        <v>70</v>
      </c>
      <c r="M307" t="b">
        <v>1</v>
      </c>
      <c r="N307" t="s">
        <v>8269</v>
      </c>
      <c r="O307">
        <v>108</v>
      </c>
      <c r="P307">
        <v>76.8</v>
      </c>
      <c r="Q307" s="12" t="s">
        <v>8315</v>
      </c>
      <c r="R307" t="s">
        <v>8316</v>
      </c>
      <c r="S307" s="16">
        <v>42495.992800925931</v>
      </c>
      <c r="T307" s="16">
        <v>42552.958333333328</v>
      </c>
      <c r="U307">
        <f t="shared" ref="U307:U329" si="31">IFERROR(ROUND(E307/L307,2),0)</f>
        <v>76.8</v>
      </c>
    </row>
    <row r="308" spans="1:21" ht="48" x14ac:dyDescent="0.2">
      <c r="A308" s="10">
        <v>3353</v>
      </c>
      <c r="B308" s="3" t="s">
        <v>3352</v>
      </c>
      <c r="C308" s="3" t="s">
        <v>7463</v>
      </c>
      <c r="D308" s="6">
        <v>500</v>
      </c>
      <c r="E308" s="8">
        <v>1575</v>
      </c>
      <c r="F308" t="s">
        <v>8218</v>
      </c>
      <c r="G308" t="s">
        <v>8224</v>
      </c>
      <c r="H308" t="s">
        <v>8246</v>
      </c>
      <c r="I308">
        <v>1462230000</v>
      </c>
      <c r="J308">
        <v>1461061350</v>
      </c>
      <c r="K308" t="b">
        <v>0</v>
      </c>
      <c r="L308">
        <v>44</v>
      </c>
      <c r="M308" t="b">
        <v>1</v>
      </c>
      <c r="N308" t="s">
        <v>8269</v>
      </c>
      <c r="O308">
        <v>315</v>
      </c>
      <c r="P308">
        <v>35.799999999999997</v>
      </c>
      <c r="Q308" s="12" t="s">
        <v>8315</v>
      </c>
      <c r="R308" t="s">
        <v>8316</v>
      </c>
      <c r="S308" s="16">
        <v>42479.432291666672</v>
      </c>
      <c r="T308" s="16">
        <v>42492.958333333328</v>
      </c>
      <c r="U308">
        <f t="shared" si="31"/>
        <v>35.799999999999997</v>
      </c>
    </row>
    <row r="309" spans="1:21" ht="32" x14ac:dyDescent="0.2">
      <c r="A309" s="10">
        <v>3354</v>
      </c>
      <c r="B309" s="3" t="s">
        <v>3353</v>
      </c>
      <c r="C309" s="3" t="s">
        <v>7464</v>
      </c>
      <c r="D309" s="6">
        <v>3000</v>
      </c>
      <c r="E309" s="8">
        <v>3058</v>
      </c>
      <c r="F309" t="s">
        <v>8218</v>
      </c>
      <c r="G309" t="s">
        <v>8223</v>
      </c>
      <c r="H309" t="s">
        <v>8245</v>
      </c>
      <c r="I309">
        <v>1446091260</v>
      </c>
      <c r="J309">
        <v>1443029206</v>
      </c>
      <c r="K309" t="b">
        <v>0</v>
      </c>
      <c r="L309">
        <v>55</v>
      </c>
      <c r="M309" t="b">
        <v>1</v>
      </c>
      <c r="N309" t="s">
        <v>8269</v>
      </c>
      <c r="O309">
        <v>102</v>
      </c>
      <c r="P309">
        <v>55.6</v>
      </c>
      <c r="Q309" s="12" t="s">
        <v>8315</v>
      </c>
      <c r="R309" t="s">
        <v>8316</v>
      </c>
      <c r="S309" s="16">
        <v>42270.7269212963</v>
      </c>
      <c r="T309" s="16">
        <v>42306.167361111111</v>
      </c>
      <c r="U309">
        <f t="shared" si="31"/>
        <v>55.6</v>
      </c>
    </row>
    <row r="310" spans="1:21" ht="48" x14ac:dyDescent="0.2">
      <c r="A310" s="10">
        <v>3355</v>
      </c>
      <c r="B310" s="3" t="s">
        <v>3354</v>
      </c>
      <c r="C310" s="3" t="s">
        <v>7465</v>
      </c>
      <c r="D310" s="6">
        <v>1750</v>
      </c>
      <c r="E310" s="8">
        <v>2210</v>
      </c>
      <c r="F310" t="s">
        <v>8218</v>
      </c>
      <c r="G310" t="s">
        <v>8224</v>
      </c>
      <c r="H310" t="s">
        <v>8246</v>
      </c>
      <c r="I310">
        <v>1462879020</v>
      </c>
      <c r="J310">
        <v>1461941527</v>
      </c>
      <c r="K310" t="b">
        <v>0</v>
      </c>
      <c r="L310">
        <v>15</v>
      </c>
      <c r="M310" t="b">
        <v>1</v>
      </c>
      <c r="N310" t="s">
        <v>8269</v>
      </c>
      <c r="O310">
        <v>126</v>
      </c>
      <c r="P310">
        <v>147.33000000000001</v>
      </c>
      <c r="Q310" s="12" t="s">
        <v>8315</v>
      </c>
      <c r="R310" t="s">
        <v>8316</v>
      </c>
      <c r="S310" s="16">
        <v>42489.619525462964</v>
      </c>
      <c r="T310" s="16">
        <v>42500.470138888893</v>
      </c>
      <c r="U310">
        <f t="shared" si="31"/>
        <v>147.33000000000001</v>
      </c>
    </row>
    <row r="311" spans="1:21" ht="48" x14ac:dyDescent="0.2">
      <c r="A311" s="10">
        <v>3356</v>
      </c>
      <c r="B311" s="3" t="s">
        <v>3355</v>
      </c>
      <c r="C311" s="3" t="s">
        <v>7466</v>
      </c>
      <c r="D311" s="6">
        <v>1500</v>
      </c>
      <c r="E311" s="8">
        <v>1521</v>
      </c>
      <c r="F311" t="s">
        <v>8218</v>
      </c>
      <c r="G311" t="s">
        <v>8224</v>
      </c>
      <c r="H311" t="s">
        <v>8246</v>
      </c>
      <c r="I311">
        <v>1468611272</v>
      </c>
      <c r="J311">
        <v>1466019272</v>
      </c>
      <c r="K311" t="b">
        <v>0</v>
      </c>
      <c r="L311">
        <v>27</v>
      </c>
      <c r="M311" t="b">
        <v>1</v>
      </c>
      <c r="N311" t="s">
        <v>8269</v>
      </c>
      <c r="O311">
        <v>101</v>
      </c>
      <c r="P311">
        <v>56.33</v>
      </c>
      <c r="Q311" s="12" t="s">
        <v>8315</v>
      </c>
      <c r="R311" t="s">
        <v>8316</v>
      </c>
      <c r="S311" s="16">
        <v>42536.815648148149</v>
      </c>
      <c r="T311" s="16">
        <v>42566.815648148149</v>
      </c>
      <c r="U311">
        <f t="shared" si="31"/>
        <v>56.33</v>
      </c>
    </row>
    <row r="312" spans="1:21" ht="48" x14ac:dyDescent="0.2">
      <c r="A312" s="10">
        <v>3357</v>
      </c>
      <c r="B312" s="3" t="s">
        <v>3356</v>
      </c>
      <c r="C312" s="3" t="s">
        <v>7467</v>
      </c>
      <c r="D312" s="6">
        <v>2000</v>
      </c>
      <c r="E312" s="8">
        <v>2020</v>
      </c>
      <c r="F312" t="s">
        <v>8218</v>
      </c>
      <c r="G312" t="s">
        <v>8224</v>
      </c>
      <c r="H312" t="s">
        <v>8246</v>
      </c>
      <c r="I312">
        <v>1406887310</v>
      </c>
      <c r="J312">
        <v>1404295310</v>
      </c>
      <c r="K312" t="b">
        <v>0</v>
      </c>
      <c r="L312">
        <v>21</v>
      </c>
      <c r="M312" t="b">
        <v>1</v>
      </c>
      <c r="N312" t="s">
        <v>8269</v>
      </c>
      <c r="O312">
        <v>101</v>
      </c>
      <c r="P312">
        <v>96.19</v>
      </c>
      <c r="Q312" s="12" t="s">
        <v>8315</v>
      </c>
      <c r="R312" t="s">
        <v>8316</v>
      </c>
      <c r="S312" s="16">
        <v>41822.417939814812</v>
      </c>
      <c r="T312" s="16">
        <v>41852.417939814812</v>
      </c>
      <c r="U312">
        <f t="shared" si="31"/>
        <v>96.19</v>
      </c>
    </row>
    <row r="313" spans="1:21" ht="48" x14ac:dyDescent="0.2">
      <c r="A313" s="10">
        <v>3358</v>
      </c>
      <c r="B313" s="3" t="s">
        <v>3357</v>
      </c>
      <c r="C313" s="3" t="s">
        <v>7468</v>
      </c>
      <c r="D313" s="6">
        <v>10000</v>
      </c>
      <c r="E313" s="8">
        <v>10299</v>
      </c>
      <c r="F313" t="s">
        <v>8218</v>
      </c>
      <c r="G313" t="s">
        <v>8223</v>
      </c>
      <c r="H313" t="s">
        <v>8245</v>
      </c>
      <c r="I313">
        <v>1416385679</v>
      </c>
      <c r="J313">
        <v>1413790079</v>
      </c>
      <c r="K313" t="b">
        <v>0</v>
      </c>
      <c r="L313">
        <v>162</v>
      </c>
      <c r="M313" t="b">
        <v>1</v>
      </c>
      <c r="N313" t="s">
        <v>8269</v>
      </c>
      <c r="O313">
        <v>103</v>
      </c>
      <c r="P313">
        <v>63.57</v>
      </c>
      <c r="Q313" s="12" t="s">
        <v>8315</v>
      </c>
      <c r="R313" t="s">
        <v>8316</v>
      </c>
      <c r="S313" s="16">
        <v>41932.311099537037</v>
      </c>
      <c r="T313" s="16">
        <v>41962.352766203709</v>
      </c>
      <c r="U313">
        <f t="shared" si="31"/>
        <v>63.57</v>
      </c>
    </row>
    <row r="314" spans="1:21" ht="32" x14ac:dyDescent="0.2">
      <c r="A314" s="10">
        <v>3359</v>
      </c>
      <c r="B314" s="3" t="s">
        <v>3358</v>
      </c>
      <c r="C314" s="3" t="s">
        <v>7469</v>
      </c>
      <c r="D314" s="6">
        <v>4000</v>
      </c>
      <c r="E314" s="8">
        <v>4250</v>
      </c>
      <c r="F314" t="s">
        <v>8218</v>
      </c>
      <c r="G314" t="s">
        <v>8223</v>
      </c>
      <c r="H314" t="s">
        <v>8245</v>
      </c>
      <c r="I314">
        <v>1487985734</v>
      </c>
      <c r="J314">
        <v>1484097734</v>
      </c>
      <c r="K314" t="b">
        <v>0</v>
      </c>
      <c r="L314">
        <v>23</v>
      </c>
      <c r="M314" t="b">
        <v>1</v>
      </c>
      <c r="N314" t="s">
        <v>8269</v>
      </c>
      <c r="O314">
        <v>106</v>
      </c>
      <c r="P314">
        <v>184.78</v>
      </c>
      <c r="Q314" s="12" t="s">
        <v>8315</v>
      </c>
      <c r="R314" t="s">
        <v>8316</v>
      </c>
      <c r="S314" s="16">
        <v>42746.057106481487</v>
      </c>
      <c r="T314" s="16">
        <v>42791.057106481487</v>
      </c>
      <c r="U314">
        <f t="shared" si="31"/>
        <v>184.78</v>
      </c>
    </row>
    <row r="315" spans="1:21" ht="32" x14ac:dyDescent="0.2">
      <c r="A315" s="10">
        <v>3360</v>
      </c>
      <c r="B315" s="3" t="s">
        <v>3359</v>
      </c>
      <c r="C315" s="3" t="s">
        <v>7470</v>
      </c>
      <c r="D315" s="6">
        <v>9000</v>
      </c>
      <c r="E315" s="8">
        <v>9124</v>
      </c>
      <c r="F315" t="s">
        <v>8218</v>
      </c>
      <c r="G315" t="s">
        <v>8243</v>
      </c>
      <c r="H315" t="s">
        <v>8257</v>
      </c>
      <c r="I315">
        <v>1481731140</v>
      </c>
      <c r="J315">
        <v>1479866343</v>
      </c>
      <c r="K315" t="b">
        <v>0</v>
      </c>
      <c r="L315">
        <v>72</v>
      </c>
      <c r="M315" t="b">
        <v>1</v>
      </c>
      <c r="N315" t="s">
        <v>8269</v>
      </c>
      <c r="O315">
        <v>101</v>
      </c>
      <c r="P315">
        <v>126.72</v>
      </c>
      <c r="Q315" s="12" t="s">
        <v>8315</v>
      </c>
      <c r="R315" t="s">
        <v>8316</v>
      </c>
      <c r="S315" s="16">
        <v>42697.082673611112</v>
      </c>
      <c r="T315" s="16">
        <v>42718.665972222225</v>
      </c>
      <c r="U315">
        <f t="shared" si="31"/>
        <v>126.72</v>
      </c>
    </row>
    <row r="316" spans="1:21" ht="48" x14ac:dyDescent="0.2">
      <c r="A316" s="10">
        <v>3361</v>
      </c>
      <c r="B316" s="3" t="s">
        <v>3360</v>
      </c>
      <c r="C316" s="3" t="s">
        <v>7471</v>
      </c>
      <c r="D316" s="6">
        <v>5000</v>
      </c>
      <c r="E316" s="8">
        <v>5673</v>
      </c>
      <c r="F316" t="s">
        <v>8218</v>
      </c>
      <c r="G316" t="s">
        <v>8223</v>
      </c>
      <c r="H316" t="s">
        <v>8245</v>
      </c>
      <c r="I316">
        <v>1409587140</v>
      </c>
      <c r="J316">
        <v>1408062990</v>
      </c>
      <c r="K316" t="b">
        <v>0</v>
      </c>
      <c r="L316">
        <v>68</v>
      </c>
      <c r="M316" t="b">
        <v>1</v>
      </c>
      <c r="N316" t="s">
        <v>8269</v>
      </c>
      <c r="O316">
        <v>113</v>
      </c>
      <c r="P316">
        <v>83.43</v>
      </c>
      <c r="Q316" s="12" t="s">
        <v>8315</v>
      </c>
      <c r="R316" t="s">
        <v>8316</v>
      </c>
      <c r="S316" s="16">
        <v>41866.025347222225</v>
      </c>
      <c r="T316" s="16">
        <v>41883.665972222225</v>
      </c>
      <c r="U316">
        <f t="shared" si="31"/>
        <v>83.43</v>
      </c>
    </row>
    <row r="317" spans="1:21" ht="48" x14ac:dyDescent="0.2">
      <c r="A317" s="10">
        <v>3362</v>
      </c>
      <c r="B317" s="3" t="s">
        <v>3361</v>
      </c>
      <c r="C317" s="3" t="s">
        <v>7472</v>
      </c>
      <c r="D317" s="6">
        <v>500</v>
      </c>
      <c r="E317" s="8">
        <v>1090</v>
      </c>
      <c r="F317" t="s">
        <v>8218</v>
      </c>
      <c r="G317" t="s">
        <v>8223</v>
      </c>
      <c r="H317" t="s">
        <v>8245</v>
      </c>
      <c r="I317">
        <v>1425704100</v>
      </c>
      <c r="J317">
        <v>1424484717</v>
      </c>
      <c r="K317" t="b">
        <v>0</v>
      </c>
      <c r="L317">
        <v>20</v>
      </c>
      <c r="M317" t="b">
        <v>1</v>
      </c>
      <c r="N317" t="s">
        <v>8269</v>
      </c>
      <c r="O317">
        <v>218</v>
      </c>
      <c r="P317">
        <v>54.5</v>
      </c>
      <c r="Q317" s="12" t="s">
        <v>8315</v>
      </c>
      <c r="R317" t="s">
        <v>8316</v>
      </c>
      <c r="S317" s="16">
        <v>42056.091631944444</v>
      </c>
      <c r="T317" s="16">
        <v>42070.204861111109</v>
      </c>
      <c r="U317">
        <f t="shared" si="31"/>
        <v>54.5</v>
      </c>
    </row>
    <row r="318" spans="1:21" ht="48" x14ac:dyDescent="0.2">
      <c r="A318" s="10">
        <v>3363</v>
      </c>
      <c r="B318" s="3" t="s">
        <v>3362</v>
      </c>
      <c r="C318" s="3" t="s">
        <v>7473</v>
      </c>
      <c r="D318" s="6">
        <v>7750</v>
      </c>
      <c r="E318" s="8">
        <v>7860</v>
      </c>
      <c r="F318" t="s">
        <v>8218</v>
      </c>
      <c r="G318" t="s">
        <v>8223</v>
      </c>
      <c r="H318" t="s">
        <v>8245</v>
      </c>
      <c r="I318">
        <v>1408464000</v>
      </c>
      <c r="J318">
        <v>1406831445</v>
      </c>
      <c r="K318" t="b">
        <v>0</v>
      </c>
      <c r="L318">
        <v>26</v>
      </c>
      <c r="M318" t="b">
        <v>1</v>
      </c>
      <c r="N318" t="s">
        <v>8269</v>
      </c>
      <c r="O318">
        <v>101</v>
      </c>
      <c r="P318">
        <v>302.31</v>
      </c>
      <c r="Q318" s="12" t="s">
        <v>8315</v>
      </c>
      <c r="R318" t="s">
        <v>8316</v>
      </c>
      <c r="S318" s="16">
        <v>41851.771354166667</v>
      </c>
      <c r="T318" s="16">
        <v>41870.666666666664</v>
      </c>
      <c r="U318">
        <f t="shared" si="31"/>
        <v>302.31</v>
      </c>
    </row>
    <row r="319" spans="1:21" ht="48" x14ac:dyDescent="0.2">
      <c r="A319" s="10">
        <v>3364</v>
      </c>
      <c r="B319" s="3" t="s">
        <v>3363</v>
      </c>
      <c r="C319" s="3" t="s">
        <v>7474</v>
      </c>
      <c r="D319" s="6">
        <v>3000</v>
      </c>
      <c r="E319" s="8">
        <v>3178</v>
      </c>
      <c r="F319" t="s">
        <v>8218</v>
      </c>
      <c r="G319" t="s">
        <v>8224</v>
      </c>
      <c r="H319" t="s">
        <v>8246</v>
      </c>
      <c r="I319">
        <v>1458075600</v>
      </c>
      <c r="J319">
        <v>1456183649</v>
      </c>
      <c r="K319" t="b">
        <v>0</v>
      </c>
      <c r="L319">
        <v>72</v>
      </c>
      <c r="M319" t="b">
        <v>1</v>
      </c>
      <c r="N319" t="s">
        <v>8269</v>
      </c>
      <c r="O319">
        <v>106</v>
      </c>
      <c r="P319">
        <v>44.14</v>
      </c>
      <c r="Q319" s="12" t="s">
        <v>8315</v>
      </c>
      <c r="R319" t="s">
        <v>8316</v>
      </c>
      <c r="S319" s="16">
        <v>42422.977418981478</v>
      </c>
      <c r="T319" s="16">
        <v>42444.875</v>
      </c>
      <c r="U319">
        <f t="shared" si="31"/>
        <v>44.14</v>
      </c>
    </row>
    <row r="320" spans="1:21" ht="48" x14ac:dyDescent="0.2">
      <c r="A320" s="10">
        <v>3365</v>
      </c>
      <c r="B320" s="3" t="s">
        <v>3364</v>
      </c>
      <c r="C320" s="3" t="s">
        <v>7475</v>
      </c>
      <c r="D320" s="6">
        <v>2500</v>
      </c>
      <c r="E320" s="8">
        <v>2600</v>
      </c>
      <c r="F320" t="s">
        <v>8218</v>
      </c>
      <c r="G320" t="s">
        <v>8223</v>
      </c>
      <c r="H320" t="s">
        <v>8245</v>
      </c>
      <c r="I320">
        <v>1449973592</v>
      </c>
      <c r="J320">
        <v>1447381592</v>
      </c>
      <c r="K320" t="b">
        <v>0</v>
      </c>
      <c r="L320">
        <v>3</v>
      </c>
      <c r="M320" t="b">
        <v>1</v>
      </c>
      <c r="N320" t="s">
        <v>8269</v>
      </c>
      <c r="O320">
        <v>104</v>
      </c>
      <c r="P320">
        <v>866.67</v>
      </c>
      <c r="Q320" s="12" t="s">
        <v>8315</v>
      </c>
      <c r="R320" t="s">
        <v>8316</v>
      </c>
      <c r="S320" s="16">
        <v>42321.101759259262</v>
      </c>
      <c r="T320" s="16">
        <v>42351.101759259262</v>
      </c>
      <c r="U320">
        <f t="shared" si="31"/>
        <v>866.67</v>
      </c>
    </row>
    <row r="321" spans="1:21" ht="48" x14ac:dyDescent="0.2">
      <c r="A321" s="10">
        <v>3366</v>
      </c>
      <c r="B321" s="3" t="s">
        <v>3365</v>
      </c>
      <c r="C321" s="3" t="s">
        <v>7476</v>
      </c>
      <c r="D321" s="6">
        <v>500</v>
      </c>
      <c r="E321" s="8">
        <v>1105</v>
      </c>
      <c r="F321" t="s">
        <v>8218</v>
      </c>
      <c r="G321" t="s">
        <v>8223</v>
      </c>
      <c r="H321" t="s">
        <v>8245</v>
      </c>
      <c r="I321">
        <v>1431481037</v>
      </c>
      <c r="J321">
        <v>1428889037</v>
      </c>
      <c r="K321" t="b">
        <v>0</v>
      </c>
      <c r="L321">
        <v>18</v>
      </c>
      <c r="M321" t="b">
        <v>1</v>
      </c>
      <c r="N321" t="s">
        <v>8269</v>
      </c>
      <c r="O321">
        <v>221</v>
      </c>
      <c r="P321">
        <v>61.39</v>
      </c>
      <c r="Q321" s="12" t="s">
        <v>8315</v>
      </c>
      <c r="R321" t="s">
        <v>8316</v>
      </c>
      <c r="S321" s="16">
        <v>42107.067557870367</v>
      </c>
      <c r="T321" s="16">
        <v>42137.067557870367</v>
      </c>
      <c r="U321">
        <f t="shared" si="31"/>
        <v>61.39</v>
      </c>
    </row>
    <row r="322" spans="1:21" ht="48" x14ac:dyDescent="0.2">
      <c r="A322" s="10">
        <v>3367</v>
      </c>
      <c r="B322" s="3" t="s">
        <v>3366</v>
      </c>
      <c r="C322" s="3" t="s">
        <v>7477</v>
      </c>
      <c r="D322" s="6">
        <v>750</v>
      </c>
      <c r="E322" s="8">
        <v>890</v>
      </c>
      <c r="F322" t="s">
        <v>8218</v>
      </c>
      <c r="G322" t="s">
        <v>8224</v>
      </c>
      <c r="H322" t="s">
        <v>8246</v>
      </c>
      <c r="I322">
        <v>1438467894</v>
      </c>
      <c r="J322">
        <v>1436307894</v>
      </c>
      <c r="K322" t="b">
        <v>0</v>
      </c>
      <c r="L322">
        <v>30</v>
      </c>
      <c r="M322" t="b">
        <v>1</v>
      </c>
      <c r="N322" t="s">
        <v>8269</v>
      </c>
      <c r="O322">
        <v>119</v>
      </c>
      <c r="P322">
        <v>29.67</v>
      </c>
      <c r="Q322" s="12" t="s">
        <v>8315</v>
      </c>
      <c r="R322" t="s">
        <v>8316</v>
      </c>
      <c r="S322" s="16">
        <v>42192.933958333335</v>
      </c>
      <c r="T322" s="16">
        <v>42217.933958333335</v>
      </c>
      <c r="U322">
        <f t="shared" si="31"/>
        <v>29.67</v>
      </c>
    </row>
    <row r="323" spans="1:21" ht="32" x14ac:dyDescent="0.2">
      <c r="A323" s="10">
        <v>3368</v>
      </c>
      <c r="B323" s="3" t="s">
        <v>3367</v>
      </c>
      <c r="C323" s="3" t="s">
        <v>7478</v>
      </c>
      <c r="D323" s="6">
        <v>1000</v>
      </c>
      <c r="E323" s="8">
        <v>1046</v>
      </c>
      <c r="F323" t="s">
        <v>8218</v>
      </c>
      <c r="G323" t="s">
        <v>8223</v>
      </c>
      <c r="H323" t="s">
        <v>8245</v>
      </c>
      <c r="I323">
        <v>1420088400</v>
      </c>
      <c r="J323">
        <v>1416977259</v>
      </c>
      <c r="K323" t="b">
        <v>0</v>
      </c>
      <c r="L323">
        <v>23</v>
      </c>
      <c r="M323" t="b">
        <v>1</v>
      </c>
      <c r="N323" t="s">
        <v>8269</v>
      </c>
      <c r="O323">
        <v>105</v>
      </c>
      <c r="P323">
        <v>45.48</v>
      </c>
      <c r="Q323" s="12" t="s">
        <v>8315</v>
      </c>
      <c r="R323" t="s">
        <v>8316</v>
      </c>
      <c r="S323" s="16">
        <v>41969.199756944443</v>
      </c>
      <c r="T323" s="16">
        <v>42005.208333333328</v>
      </c>
      <c r="U323">
        <f t="shared" si="31"/>
        <v>45.48</v>
      </c>
    </row>
    <row r="324" spans="1:21" ht="32" x14ac:dyDescent="0.2">
      <c r="A324" s="10">
        <v>3369</v>
      </c>
      <c r="B324" s="3" t="s">
        <v>3368</v>
      </c>
      <c r="C324" s="3" t="s">
        <v>7479</v>
      </c>
      <c r="D324" s="6">
        <v>5000</v>
      </c>
      <c r="E324" s="8">
        <v>5195</v>
      </c>
      <c r="F324" t="s">
        <v>8218</v>
      </c>
      <c r="G324" t="s">
        <v>8240</v>
      </c>
      <c r="H324" t="s">
        <v>8248</v>
      </c>
      <c r="I324">
        <v>1484441980</v>
      </c>
      <c r="J324">
        <v>1479257980</v>
      </c>
      <c r="K324" t="b">
        <v>0</v>
      </c>
      <c r="L324">
        <v>54</v>
      </c>
      <c r="M324" t="b">
        <v>1</v>
      </c>
      <c r="N324" t="s">
        <v>8269</v>
      </c>
      <c r="O324">
        <v>104</v>
      </c>
      <c r="P324">
        <v>96.2</v>
      </c>
      <c r="Q324" s="12" t="s">
        <v>8315</v>
      </c>
      <c r="R324" t="s">
        <v>8316</v>
      </c>
      <c r="S324" s="16">
        <v>42690.041435185187</v>
      </c>
      <c r="T324" s="16">
        <v>42750.041435185187</v>
      </c>
      <c r="U324">
        <f t="shared" si="31"/>
        <v>96.2</v>
      </c>
    </row>
    <row r="325" spans="1:21" ht="32" x14ac:dyDescent="0.2">
      <c r="A325" s="10">
        <v>3370</v>
      </c>
      <c r="B325" s="3" t="s">
        <v>3369</v>
      </c>
      <c r="C325" s="3" t="s">
        <v>7480</v>
      </c>
      <c r="D325" s="6">
        <v>1500</v>
      </c>
      <c r="E325" s="8">
        <v>1766</v>
      </c>
      <c r="F325" t="s">
        <v>8218</v>
      </c>
      <c r="G325" t="s">
        <v>8223</v>
      </c>
      <c r="H325" t="s">
        <v>8245</v>
      </c>
      <c r="I325">
        <v>1481961600</v>
      </c>
      <c r="J325">
        <v>1479283285</v>
      </c>
      <c r="K325" t="b">
        <v>0</v>
      </c>
      <c r="L325">
        <v>26</v>
      </c>
      <c r="M325" t="b">
        <v>1</v>
      </c>
      <c r="N325" t="s">
        <v>8269</v>
      </c>
      <c r="O325">
        <v>118</v>
      </c>
      <c r="P325">
        <v>67.92</v>
      </c>
      <c r="Q325" s="12" t="s">
        <v>8315</v>
      </c>
      <c r="R325" t="s">
        <v>8316</v>
      </c>
      <c r="S325" s="16">
        <v>42690.334317129629</v>
      </c>
      <c r="T325" s="16">
        <v>42721.333333333328</v>
      </c>
      <c r="U325">
        <f t="shared" si="31"/>
        <v>67.92</v>
      </c>
    </row>
    <row r="326" spans="1:21" ht="32" x14ac:dyDescent="0.2">
      <c r="A326" s="10">
        <v>3371</v>
      </c>
      <c r="B326" s="3" t="s">
        <v>3370</v>
      </c>
      <c r="C326" s="3" t="s">
        <v>7481</v>
      </c>
      <c r="D326" s="6">
        <v>200</v>
      </c>
      <c r="E326" s="8">
        <v>277</v>
      </c>
      <c r="F326" t="s">
        <v>8218</v>
      </c>
      <c r="G326" t="s">
        <v>8223</v>
      </c>
      <c r="H326" t="s">
        <v>8245</v>
      </c>
      <c r="I326">
        <v>1449089965</v>
      </c>
      <c r="J326">
        <v>1446670765</v>
      </c>
      <c r="K326" t="b">
        <v>0</v>
      </c>
      <c r="L326">
        <v>9</v>
      </c>
      <c r="M326" t="b">
        <v>1</v>
      </c>
      <c r="N326" t="s">
        <v>8269</v>
      </c>
      <c r="O326">
        <v>139</v>
      </c>
      <c r="P326">
        <v>30.78</v>
      </c>
      <c r="Q326" s="12" t="s">
        <v>8315</v>
      </c>
      <c r="R326" t="s">
        <v>8316</v>
      </c>
      <c r="S326" s="16">
        <v>42312.874594907407</v>
      </c>
      <c r="T326" s="16">
        <v>42340.874594907407</v>
      </c>
      <c r="U326">
        <f t="shared" si="31"/>
        <v>30.78</v>
      </c>
    </row>
    <row r="327" spans="1:21" ht="32" x14ac:dyDescent="0.2">
      <c r="A327" s="10">
        <v>3372</v>
      </c>
      <c r="B327" s="3" t="s">
        <v>3371</v>
      </c>
      <c r="C327" s="3" t="s">
        <v>7482</v>
      </c>
      <c r="D327" s="6">
        <v>1000</v>
      </c>
      <c r="E327" s="8">
        <v>1035</v>
      </c>
      <c r="F327" t="s">
        <v>8218</v>
      </c>
      <c r="G327" t="s">
        <v>8223</v>
      </c>
      <c r="H327" t="s">
        <v>8245</v>
      </c>
      <c r="I327">
        <v>1408942740</v>
      </c>
      <c r="J327">
        <v>1407157756</v>
      </c>
      <c r="K327" t="b">
        <v>0</v>
      </c>
      <c r="L327">
        <v>27</v>
      </c>
      <c r="M327" t="b">
        <v>1</v>
      </c>
      <c r="N327" t="s">
        <v>8269</v>
      </c>
      <c r="O327">
        <v>104</v>
      </c>
      <c r="P327">
        <v>38.33</v>
      </c>
      <c r="Q327" s="12" t="s">
        <v>8315</v>
      </c>
      <c r="R327" t="s">
        <v>8316</v>
      </c>
      <c r="S327" s="16">
        <v>41855.548101851848</v>
      </c>
      <c r="T327" s="16">
        <v>41876.207638888889</v>
      </c>
      <c r="U327">
        <f t="shared" si="31"/>
        <v>38.33</v>
      </c>
    </row>
    <row r="328" spans="1:21" ht="48" x14ac:dyDescent="0.2">
      <c r="A328" s="10">
        <v>3373</v>
      </c>
      <c r="B328" s="3" t="s">
        <v>3372</v>
      </c>
      <c r="C328" s="3" t="s">
        <v>7483</v>
      </c>
      <c r="D328" s="6">
        <v>2000</v>
      </c>
      <c r="E328" s="8">
        <v>2005</v>
      </c>
      <c r="F328" t="s">
        <v>8218</v>
      </c>
      <c r="G328" t="s">
        <v>8224</v>
      </c>
      <c r="H328" t="s">
        <v>8246</v>
      </c>
      <c r="I328">
        <v>1437235200</v>
      </c>
      <c r="J328">
        <v>1435177840</v>
      </c>
      <c r="K328" t="b">
        <v>0</v>
      </c>
      <c r="L328">
        <v>30</v>
      </c>
      <c r="M328" t="b">
        <v>1</v>
      </c>
      <c r="N328" t="s">
        <v>8269</v>
      </c>
      <c r="O328">
        <v>100</v>
      </c>
      <c r="P328">
        <v>66.83</v>
      </c>
      <c r="Q328" s="12" t="s">
        <v>8315</v>
      </c>
      <c r="R328" t="s">
        <v>8316</v>
      </c>
      <c r="S328" s="16">
        <v>42179.854629629626</v>
      </c>
      <c r="T328" s="16">
        <v>42203.666666666672</v>
      </c>
      <c r="U328">
        <f t="shared" si="31"/>
        <v>66.83</v>
      </c>
    </row>
    <row r="329" spans="1:21" ht="48" x14ac:dyDescent="0.2">
      <c r="A329" s="10">
        <v>3374</v>
      </c>
      <c r="B329" s="3" t="s">
        <v>3373</v>
      </c>
      <c r="C329" s="3" t="s">
        <v>7484</v>
      </c>
      <c r="D329" s="6">
        <v>3500</v>
      </c>
      <c r="E329" s="8">
        <v>3730</v>
      </c>
      <c r="F329" t="s">
        <v>8218</v>
      </c>
      <c r="G329" t="s">
        <v>8228</v>
      </c>
      <c r="H329" t="s">
        <v>8250</v>
      </c>
      <c r="I329">
        <v>1446053616</v>
      </c>
      <c r="J329">
        <v>1443461616</v>
      </c>
      <c r="K329" t="b">
        <v>0</v>
      </c>
      <c r="L329">
        <v>52</v>
      </c>
      <c r="M329" t="b">
        <v>1</v>
      </c>
      <c r="N329" t="s">
        <v>8269</v>
      </c>
      <c r="O329">
        <v>107</v>
      </c>
      <c r="P329">
        <v>71.73</v>
      </c>
      <c r="Q329" s="12" t="s">
        <v>8315</v>
      </c>
      <c r="R329" t="s">
        <v>8316</v>
      </c>
      <c r="S329" s="16">
        <v>42275.731666666667</v>
      </c>
      <c r="T329" s="16">
        <v>42305.731666666667</v>
      </c>
      <c r="U329">
        <f t="shared" si="31"/>
        <v>71.73</v>
      </c>
    </row>
    <row r="330" spans="1:21" ht="48" x14ac:dyDescent="0.2">
      <c r="A330" s="10">
        <v>3375</v>
      </c>
      <c r="B330" s="3" t="s">
        <v>3374</v>
      </c>
      <c r="C330" s="3" t="s">
        <v>7485</v>
      </c>
      <c r="D330" s="6">
        <v>3000</v>
      </c>
      <c r="E330" s="8">
        <v>3000</v>
      </c>
      <c r="F330" t="s">
        <v>8218</v>
      </c>
      <c r="G330" t="s">
        <v>8224</v>
      </c>
      <c r="H330" t="s">
        <v>8246</v>
      </c>
      <c r="I330">
        <v>1400423973</v>
      </c>
      <c r="J330">
        <v>1399387173</v>
      </c>
      <c r="K330" t="b">
        <v>0</v>
      </c>
      <c r="L330">
        <v>17</v>
      </c>
      <c r="M330" t="b">
        <v>1</v>
      </c>
      <c r="N330" t="s">
        <v>8269</v>
      </c>
      <c r="O330">
        <v>100</v>
      </c>
      <c r="P330">
        <v>176.47</v>
      </c>
      <c r="Q330" s="12" t="s">
        <v>8315</v>
      </c>
      <c r="R330" t="s">
        <v>8316</v>
      </c>
      <c r="S330" s="16">
        <v>41765.610798611109</v>
      </c>
      <c r="T330" s="16">
        <v>41777.610798611109</v>
      </c>
      <c r="U330">
        <f t="shared" ref="U330:U342" si="32">IFERROR(ROUND(E330/L330,2),0)</f>
        <v>176.47</v>
      </c>
    </row>
    <row r="331" spans="1:21" ht="48" x14ac:dyDescent="0.2">
      <c r="A331" s="10">
        <v>3376</v>
      </c>
      <c r="B331" s="3" t="s">
        <v>3375</v>
      </c>
      <c r="C331" s="3" t="s">
        <v>7486</v>
      </c>
      <c r="D331" s="6">
        <v>8000</v>
      </c>
      <c r="E331" s="8">
        <v>8001</v>
      </c>
      <c r="F331" t="s">
        <v>8218</v>
      </c>
      <c r="G331" t="s">
        <v>8223</v>
      </c>
      <c r="H331" t="s">
        <v>8245</v>
      </c>
      <c r="I331">
        <v>1429976994</v>
      </c>
      <c r="J331">
        <v>1424796594</v>
      </c>
      <c r="K331" t="b">
        <v>0</v>
      </c>
      <c r="L331">
        <v>19</v>
      </c>
      <c r="M331" t="b">
        <v>1</v>
      </c>
      <c r="N331" t="s">
        <v>8269</v>
      </c>
      <c r="O331">
        <v>100</v>
      </c>
      <c r="P331">
        <v>421.11</v>
      </c>
      <c r="Q331" s="12" t="s">
        <v>8315</v>
      </c>
      <c r="R331" t="s">
        <v>8316</v>
      </c>
      <c r="S331" s="16">
        <v>42059.701319444444</v>
      </c>
      <c r="T331" s="16">
        <v>42119.659652777773</v>
      </c>
      <c r="U331">
        <f t="shared" si="32"/>
        <v>421.11</v>
      </c>
    </row>
    <row r="332" spans="1:21" ht="48" x14ac:dyDescent="0.2">
      <c r="A332" s="10">
        <v>3377</v>
      </c>
      <c r="B332" s="3" t="s">
        <v>3376</v>
      </c>
      <c r="C332" s="3" t="s">
        <v>7487</v>
      </c>
      <c r="D332" s="6">
        <v>8000</v>
      </c>
      <c r="E332" s="8">
        <v>8084</v>
      </c>
      <c r="F332" t="s">
        <v>8218</v>
      </c>
      <c r="G332" t="s">
        <v>8224</v>
      </c>
      <c r="H332" t="s">
        <v>8246</v>
      </c>
      <c r="I332">
        <v>1426870560</v>
      </c>
      <c r="J332">
        <v>1424280899</v>
      </c>
      <c r="K332" t="b">
        <v>0</v>
      </c>
      <c r="L332">
        <v>77</v>
      </c>
      <c r="M332" t="b">
        <v>1</v>
      </c>
      <c r="N332" t="s">
        <v>8269</v>
      </c>
      <c r="O332">
        <v>101</v>
      </c>
      <c r="P332">
        <v>104.99</v>
      </c>
      <c r="Q332" s="12" t="s">
        <v>8315</v>
      </c>
      <c r="R332" t="s">
        <v>8316</v>
      </c>
      <c r="S332" s="16">
        <v>42053.732627314821</v>
      </c>
      <c r="T332" s="16">
        <v>42083.705555555556</v>
      </c>
      <c r="U332">
        <f t="shared" si="32"/>
        <v>104.99</v>
      </c>
    </row>
    <row r="333" spans="1:21" ht="48" x14ac:dyDescent="0.2">
      <c r="A333" s="10">
        <v>3378</v>
      </c>
      <c r="B333" s="3" t="s">
        <v>3377</v>
      </c>
      <c r="C333" s="3" t="s">
        <v>7488</v>
      </c>
      <c r="D333" s="6">
        <v>550</v>
      </c>
      <c r="E333" s="8">
        <v>592</v>
      </c>
      <c r="F333" t="s">
        <v>8218</v>
      </c>
      <c r="G333" t="s">
        <v>8224</v>
      </c>
      <c r="H333" t="s">
        <v>8246</v>
      </c>
      <c r="I333">
        <v>1409490480</v>
      </c>
      <c r="J333">
        <v>1407400306</v>
      </c>
      <c r="K333" t="b">
        <v>0</v>
      </c>
      <c r="L333">
        <v>21</v>
      </c>
      <c r="M333" t="b">
        <v>1</v>
      </c>
      <c r="N333" t="s">
        <v>8269</v>
      </c>
      <c r="O333">
        <v>108</v>
      </c>
      <c r="P333">
        <v>28.19</v>
      </c>
      <c r="Q333" s="12" t="s">
        <v>8315</v>
      </c>
      <c r="R333" t="s">
        <v>8316</v>
      </c>
      <c r="S333" s="16">
        <v>41858.355393518519</v>
      </c>
      <c r="T333" s="16">
        <v>41882.547222222223</v>
      </c>
      <c r="U333">
        <f t="shared" si="32"/>
        <v>28.19</v>
      </c>
    </row>
    <row r="334" spans="1:21" ht="48" x14ac:dyDescent="0.2">
      <c r="A334" s="10">
        <v>3379</v>
      </c>
      <c r="B334" s="3" t="s">
        <v>3378</v>
      </c>
      <c r="C334" s="3" t="s">
        <v>7489</v>
      </c>
      <c r="D334" s="6">
        <v>2000</v>
      </c>
      <c r="E334" s="8">
        <v>2073</v>
      </c>
      <c r="F334" t="s">
        <v>8218</v>
      </c>
      <c r="G334" t="s">
        <v>8224</v>
      </c>
      <c r="H334" t="s">
        <v>8246</v>
      </c>
      <c r="I334">
        <v>1440630000</v>
      </c>
      <c r="J334">
        <v>1439122800</v>
      </c>
      <c r="K334" t="b">
        <v>0</v>
      </c>
      <c r="L334">
        <v>38</v>
      </c>
      <c r="M334" t="b">
        <v>1</v>
      </c>
      <c r="N334" t="s">
        <v>8269</v>
      </c>
      <c r="O334">
        <v>104</v>
      </c>
      <c r="P334">
        <v>54.55</v>
      </c>
      <c r="Q334" s="12" t="s">
        <v>8315</v>
      </c>
      <c r="R334" t="s">
        <v>8316</v>
      </c>
      <c r="S334" s="16">
        <v>42225.513888888891</v>
      </c>
      <c r="T334" s="16">
        <v>42242.958333333328</v>
      </c>
      <c r="U334">
        <f t="shared" si="32"/>
        <v>54.55</v>
      </c>
    </row>
    <row r="335" spans="1:21" ht="48" x14ac:dyDescent="0.2">
      <c r="A335" s="10">
        <v>3380</v>
      </c>
      <c r="B335" s="3" t="s">
        <v>3379</v>
      </c>
      <c r="C335" s="3" t="s">
        <v>7490</v>
      </c>
      <c r="D335" s="6">
        <v>3000</v>
      </c>
      <c r="E335" s="8">
        <v>3133</v>
      </c>
      <c r="F335" t="s">
        <v>8218</v>
      </c>
      <c r="G335" t="s">
        <v>8223</v>
      </c>
      <c r="H335" t="s">
        <v>8245</v>
      </c>
      <c r="I335">
        <v>1417305178</v>
      </c>
      <c r="J335">
        <v>1414277578</v>
      </c>
      <c r="K335" t="b">
        <v>0</v>
      </c>
      <c r="L335">
        <v>28</v>
      </c>
      <c r="M335" t="b">
        <v>1</v>
      </c>
      <c r="N335" t="s">
        <v>8269</v>
      </c>
      <c r="O335">
        <v>104</v>
      </c>
      <c r="P335">
        <v>111.89</v>
      </c>
      <c r="Q335" s="12" t="s">
        <v>8315</v>
      </c>
      <c r="R335" t="s">
        <v>8316</v>
      </c>
      <c r="S335" s="16">
        <v>41937.95344907407</v>
      </c>
      <c r="T335" s="16">
        <v>41972.995115740734</v>
      </c>
      <c r="U335">
        <f t="shared" si="32"/>
        <v>111.89</v>
      </c>
    </row>
    <row r="336" spans="1:21" ht="48" x14ac:dyDescent="0.2">
      <c r="A336" s="10">
        <v>3381</v>
      </c>
      <c r="B336" s="3" t="s">
        <v>3380</v>
      </c>
      <c r="C336" s="3" t="s">
        <v>7491</v>
      </c>
      <c r="D336" s="6">
        <v>4000</v>
      </c>
      <c r="E336" s="8">
        <v>4090</v>
      </c>
      <c r="F336" t="s">
        <v>8218</v>
      </c>
      <c r="G336" t="s">
        <v>8223</v>
      </c>
      <c r="H336" t="s">
        <v>8245</v>
      </c>
      <c r="I336">
        <v>1426044383</v>
      </c>
      <c r="J336">
        <v>1423455983</v>
      </c>
      <c r="K336" t="b">
        <v>0</v>
      </c>
      <c r="L336">
        <v>48</v>
      </c>
      <c r="M336" t="b">
        <v>1</v>
      </c>
      <c r="N336" t="s">
        <v>8269</v>
      </c>
      <c r="O336">
        <v>102</v>
      </c>
      <c r="P336">
        <v>85.21</v>
      </c>
      <c r="Q336" s="12" t="s">
        <v>8315</v>
      </c>
      <c r="R336" t="s">
        <v>8316</v>
      </c>
      <c r="S336" s="16">
        <v>42044.184988425928</v>
      </c>
      <c r="T336" s="16">
        <v>42074.143321759257</v>
      </c>
      <c r="U336">
        <f t="shared" si="32"/>
        <v>85.21</v>
      </c>
    </row>
    <row r="337" spans="1:21" ht="48" x14ac:dyDescent="0.2">
      <c r="A337" s="10">
        <v>3382</v>
      </c>
      <c r="B337" s="3" t="s">
        <v>3381</v>
      </c>
      <c r="C337" s="3" t="s">
        <v>7492</v>
      </c>
      <c r="D337" s="6">
        <v>3500</v>
      </c>
      <c r="E337" s="8">
        <v>3526</v>
      </c>
      <c r="F337" t="s">
        <v>8218</v>
      </c>
      <c r="G337" t="s">
        <v>8224</v>
      </c>
      <c r="H337" t="s">
        <v>8246</v>
      </c>
      <c r="I337">
        <v>1470092340</v>
      </c>
      <c r="J337">
        <v>1467973256</v>
      </c>
      <c r="K337" t="b">
        <v>0</v>
      </c>
      <c r="L337">
        <v>46</v>
      </c>
      <c r="M337" t="b">
        <v>1</v>
      </c>
      <c r="N337" t="s">
        <v>8269</v>
      </c>
      <c r="O337">
        <v>101</v>
      </c>
      <c r="P337">
        <v>76.650000000000006</v>
      </c>
      <c r="Q337" s="12" t="s">
        <v>8315</v>
      </c>
      <c r="R337" t="s">
        <v>8316</v>
      </c>
      <c r="S337" s="16">
        <v>42559.431203703702</v>
      </c>
      <c r="T337" s="16">
        <v>42583.957638888889</v>
      </c>
      <c r="U337">
        <f t="shared" si="32"/>
        <v>76.650000000000006</v>
      </c>
    </row>
    <row r="338" spans="1:21" ht="48" x14ac:dyDescent="0.2">
      <c r="A338" s="10">
        <v>3383</v>
      </c>
      <c r="B338" s="3" t="s">
        <v>3382</v>
      </c>
      <c r="C338" s="3" t="s">
        <v>7493</v>
      </c>
      <c r="D338" s="6">
        <v>1750</v>
      </c>
      <c r="E338" s="8">
        <v>1955</v>
      </c>
      <c r="F338" t="s">
        <v>8218</v>
      </c>
      <c r="G338" t="s">
        <v>8223</v>
      </c>
      <c r="H338" t="s">
        <v>8245</v>
      </c>
      <c r="I338">
        <v>1466707620</v>
      </c>
      <c r="J338">
        <v>1464979620</v>
      </c>
      <c r="K338" t="b">
        <v>0</v>
      </c>
      <c r="L338">
        <v>30</v>
      </c>
      <c r="M338" t="b">
        <v>1</v>
      </c>
      <c r="N338" t="s">
        <v>8269</v>
      </c>
      <c r="O338">
        <v>112</v>
      </c>
      <c r="P338">
        <v>65.17</v>
      </c>
      <c r="Q338" s="12" t="s">
        <v>8315</v>
      </c>
      <c r="R338" t="s">
        <v>8316</v>
      </c>
      <c r="S338" s="16">
        <v>42524.782638888893</v>
      </c>
      <c r="T338" s="16">
        <v>42544.782638888893</v>
      </c>
      <c r="U338">
        <f t="shared" si="32"/>
        <v>65.17</v>
      </c>
    </row>
    <row r="339" spans="1:21" ht="48" x14ac:dyDescent="0.2">
      <c r="A339" s="10">
        <v>3384</v>
      </c>
      <c r="B339" s="3" t="s">
        <v>3383</v>
      </c>
      <c r="C339" s="3" t="s">
        <v>7494</v>
      </c>
      <c r="D339" s="6">
        <v>6000</v>
      </c>
      <c r="E339" s="8">
        <v>6000.66</v>
      </c>
      <c r="F339" t="s">
        <v>8218</v>
      </c>
      <c r="G339" t="s">
        <v>8223</v>
      </c>
      <c r="H339" t="s">
        <v>8245</v>
      </c>
      <c r="I339">
        <v>1448074800</v>
      </c>
      <c r="J339">
        <v>1444874768</v>
      </c>
      <c r="K339" t="b">
        <v>0</v>
      </c>
      <c r="L339">
        <v>64</v>
      </c>
      <c r="M339" t="b">
        <v>1</v>
      </c>
      <c r="N339" t="s">
        <v>8269</v>
      </c>
      <c r="O339">
        <v>100</v>
      </c>
      <c r="P339">
        <v>93.76</v>
      </c>
      <c r="Q339" s="12" t="s">
        <v>8315</v>
      </c>
      <c r="R339" t="s">
        <v>8316</v>
      </c>
      <c r="S339" s="16">
        <v>42292.087592592594</v>
      </c>
      <c r="T339" s="16">
        <v>42329.125</v>
      </c>
      <c r="U339">
        <f t="shared" si="32"/>
        <v>93.76</v>
      </c>
    </row>
    <row r="340" spans="1:21" ht="48" x14ac:dyDescent="0.2">
      <c r="A340" s="10">
        <v>3385</v>
      </c>
      <c r="B340" s="3" t="s">
        <v>3384</v>
      </c>
      <c r="C340" s="3" t="s">
        <v>7495</v>
      </c>
      <c r="D340" s="6">
        <v>2000</v>
      </c>
      <c r="E340" s="8">
        <v>2000</v>
      </c>
      <c r="F340" t="s">
        <v>8218</v>
      </c>
      <c r="G340" t="s">
        <v>8223</v>
      </c>
      <c r="H340" t="s">
        <v>8245</v>
      </c>
      <c r="I340">
        <v>1418244552</v>
      </c>
      <c r="J340">
        <v>1415652552</v>
      </c>
      <c r="K340" t="b">
        <v>0</v>
      </c>
      <c r="L340">
        <v>15</v>
      </c>
      <c r="M340" t="b">
        <v>1</v>
      </c>
      <c r="N340" t="s">
        <v>8269</v>
      </c>
      <c r="O340">
        <v>100</v>
      </c>
      <c r="P340">
        <v>133.33000000000001</v>
      </c>
      <c r="Q340" s="12" t="s">
        <v>8315</v>
      </c>
      <c r="R340" t="s">
        <v>8316</v>
      </c>
      <c r="S340" s="16">
        <v>41953.8675</v>
      </c>
      <c r="T340" s="16">
        <v>41983.8675</v>
      </c>
      <c r="U340">
        <f t="shared" si="32"/>
        <v>133.33000000000001</v>
      </c>
    </row>
    <row r="341" spans="1:21" ht="48" x14ac:dyDescent="0.2">
      <c r="A341" s="10">
        <v>3386</v>
      </c>
      <c r="B341" s="3" t="s">
        <v>3385</v>
      </c>
      <c r="C341" s="3" t="s">
        <v>7496</v>
      </c>
      <c r="D341" s="6">
        <v>2000</v>
      </c>
      <c r="E341" s="8">
        <v>2100</v>
      </c>
      <c r="F341" t="s">
        <v>8218</v>
      </c>
      <c r="G341" t="s">
        <v>8223</v>
      </c>
      <c r="H341" t="s">
        <v>8245</v>
      </c>
      <c r="I341">
        <v>1417620506</v>
      </c>
      <c r="J341">
        <v>1415028506</v>
      </c>
      <c r="K341" t="b">
        <v>0</v>
      </c>
      <c r="L341">
        <v>41</v>
      </c>
      <c r="M341" t="b">
        <v>1</v>
      </c>
      <c r="N341" t="s">
        <v>8269</v>
      </c>
      <c r="O341">
        <v>105</v>
      </c>
      <c r="P341">
        <v>51.22</v>
      </c>
      <c r="Q341" s="12" t="s">
        <v>8315</v>
      </c>
      <c r="R341" t="s">
        <v>8316</v>
      </c>
      <c r="S341" s="16">
        <v>41946.644745370373</v>
      </c>
      <c r="T341" s="16">
        <v>41976.644745370373</v>
      </c>
      <c r="U341">
        <f t="shared" si="32"/>
        <v>51.22</v>
      </c>
    </row>
    <row r="342" spans="1:21" ht="48" x14ac:dyDescent="0.2">
      <c r="A342" s="10">
        <v>3387</v>
      </c>
      <c r="B342" s="3" t="s">
        <v>3386</v>
      </c>
      <c r="C342" s="3" t="s">
        <v>7497</v>
      </c>
      <c r="D342" s="6">
        <v>3000</v>
      </c>
      <c r="E342" s="8">
        <v>3506</v>
      </c>
      <c r="F342" t="s">
        <v>8218</v>
      </c>
      <c r="G342" t="s">
        <v>8223</v>
      </c>
      <c r="H342" t="s">
        <v>8245</v>
      </c>
      <c r="I342">
        <v>1418581088</v>
      </c>
      <c r="J342">
        <v>1415125088</v>
      </c>
      <c r="K342" t="b">
        <v>0</v>
      </c>
      <c r="L342">
        <v>35</v>
      </c>
      <c r="M342" t="b">
        <v>1</v>
      </c>
      <c r="N342" t="s">
        <v>8269</v>
      </c>
      <c r="O342">
        <v>117</v>
      </c>
      <c r="P342">
        <v>100.17</v>
      </c>
      <c r="Q342" s="12" t="s">
        <v>8315</v>
      </c>
      <c r="R342" t="s">
        <v>8316</v>
      </c>
      <c r="S342" s="16">
        <v>41947.762592592589</v>
      </c>
      <c r="T342" s="16">
        <v>41987.762592592597</v>
      </c>
      <c r="U342">
        <f t="shared" si="32"/>
        <v>100.17</v>
      </c>
    </row>
    <row r="343" spans="1:21" ht="48" x14ac:dyDescent="0.2">
      <c r="A343" s="10">
        <v>3388</v>
      </c>
      <c r="B343" s="3" t="s">
        <v>3387</v>
      </c>
      <c r="C343" s="3" t="s">
        <v>7498</v>
      </c>
      <c r="D343" s="6">
        <v>1500</v>
      </c>
      <c r="E343" s="8">
        <v>1557</v>
      </c>
      <c r="F343" t="s">
        <v>8218</v>
      </c>
      <c r="G343" t="s">
        <v>8224</v>
      </c>
      <c r="H343" t="s">
        <v>8246</v>
      </c>
      <c r="I343">
        <v>1434625441</v>
      </c>
      <c r="J343">
        <v>1432033441</v>
      </c>
      <c r="K343" t="b">
        <v>0</v>
      </c>
      <c r="L343">
        <v>45</v>
      </c>
      <c r="M343" t="b">
        <v>1</v>
      </c>
      <c r="N343" t="s">
        <v>8269</v>
      </c>
      <c r="O343">
        <v>104</v>
      </c>
      <c r="P343">
        <v>34.6</v>
      </c>
      <c r="Q343" s="12" t="s">
        <v>8315</v>
      </c>
      <c r="R343" t="s">
        <v>8316</v>
      </c>
      <c r="S343" s="16">
        <v>42143.461122685185</v>
      </c>
      <c r="T343" s="16">
        <v>42173.461122685185</v>
      </c>
      <c r="U343">
        <f t="shared" ref="U343:U349" si="33">IFERROR(ROUND(E343/L343,2),0)</f>
        <v>34.6</v>
      </c>
    </row>
    <row r="344" spans="1:21" ht="48" x14ac:dyDescent="0.2">
      <c r="A344" s="10">
        <v>3389</v>
      </c>
      <c r="B344" s="3" t="s">
        <v>3388</v>
      </c>
      <c r="C344" s="3" t="s">
        <v>7499</v>
      </c>
      <c r="D344" s="6">
        <v>10000</v>
      </c>
      <c r="E344" s="8">
        <v>11450</v>
      </c>
      <c r="F344" t="s">
        <v>8218</v>
      </c>
      <c r="G344" t="s">
        <v>8223</v>
      </c>
      <c r="H344" t="s">
        <v>8245</v>
      </c>
      <c r="I344">
        <v>1464960682</v>
      </c>
      <c r="J344">
        <v>1462368682</v>
      </c>
      <c r="K344" t="b">
        <v>0</v>
      </c>
      <c r="L344">
        <v>62</v>
      </c>
      <c r="M344" t="b">
        <v>1</v>
      </c>
      <c r="N344" t="s">
        <v>8269</v>
      </c>
      <c r="O344">
        <v>115</v>
      </c>
      <c r="P344">
        <v>184.68</v>
      </c>
      <c r="Q344" s="12" t="s">
        <v>8315</v>
      </c>
      <c r="R344" t="s">
        <v>8316</v>
      </c>
      <c r="S344" s="16">
        <v>42494.563449074078</v>
      </c>
      <c r="T344" s="16">
        <v>42524.563449074078</v>
      </c>
      <c r="U344">
        <f t="shared" si="33"/>
        <v>184.68</v>
      </c>
    </row>
    <row r="345" spans="1:21" ht="48" x14ac:dyDescent="0.2">
      <c r="A345" s="10">
        <v>3390</v>
      </c>
      <c r="B345" s="3" t="s">
        <v>3389</v>
      </c>
      <c r="C345" s="3" t="s">
        <v>7500</v>
      </c>
      <c r="D345" s="6">
        <v>1500</v>
      </c>
      <c r="E345" s="8">
        <v>1536</v>
      </c>
      <c r="F345" t="s">
        <v>8218</v>
      </c>
      <c r="G345" t="s">
        <v>8223</v>
      </c>
      <c r="H345" t="s">
        <v>8245</v>
      </c>
      <c r="I345">
        <v>1405017345</v>
      </c>
      <c r="J345">
        <v>1403721345</v>
      </c>
      <c r="K345" t="b">
        <v>0</v>
      </c>
      <c r="L345">
        <v>22</v>
      </c>
      <c r="M345" t="b">
        <v>1</v>
      </c>
      <c r="N345" t="s">
        <v>8269</v>
      </c>
      <c r="O345">
        <v>102</v>
      </c>
      <c r="P345">
        <v>69.819999999999993</v>
      </c>
      <c r="Q345" s="12" t="s">
        <v>8315</v>
      </c>
      <c r="R345" t="s">
        <v>8316</v>
      </c>
      <c r="S345" s="16">
        <v>41815.774826388886</v>
      </c>
      <c r="T345" s="16">
        <v>41830.774826388886</v>
      </c>
      <c r="U345">
        <f t="shared" si="33"/>
        <v>69.819999999999993</v>
      </c>
    </row>
    <row r="346" spans="1:21" ht="48" x14ac:dyDescent="0.2">
      <c r="A346" s="10">
        <v>3391</v>
      </c>
      <c r="B346" s="3" t="s">
        <v>3390</v>
      </c>
      <c r="C346" s="3" t="s">
        <v>7501</v>
      </c>
      <c r="D346" s="6">
        <v>500</v>
      </c>
      <c r="E346" s="8">
        <v>1115</v>
      </c>
      <c r="F346" t="s">
        <v>8218</v>
      </c>
      <c r="G346" t="s">
        <v>8223</v>
      </c>
      <c r="H346" t="s">
        <v>8245</v>
      </c>
      <c r="I346">
        <v>1407536880</v>
      </c>
      <c r="J346">
        <v>1404997548</v>
      </c>
      <c r="K346" t="b">
        <v>0</v>
      </c>
      <c r="L346">
        <v>18</v>
      </c>
      <c r="M346" t="b">
        <v>1</v>
      </c>
      <c r="N346" t="s">
        <v>8269</v>
      </c>
      <c r="O346">
        <v>223</v>
      </c>
      <c r="P346">
        <v>61.94</v>
      </c>
      <c r="Q346" s="12" t="s">
        <v>8315</v>
      </c>
      <c r="R346" t="s">
        <v>8316</v>
      </c>
      <c r="S346" s="16">
        <v>41830.545694444445</v>
      </c>
      <c r="T346" s="16">
        <v>41859.936111111114</v>
      </c>
      <c r="U346">
        <f t="shared" si="33"/>
        <v>61.94</v>
      </c>
    </row>
    <row r="347" spans="1:21" ht="48" x14ac:dyDescent="0.2">
      <c r="A347" s="10">
        <v>3392</v>
      </c>
      <c r="B347" s="3" t="s">
        <v>3391</v>
      </c>
      <c r="C347" s="3" t="s">
        <v>7502</v>
      </c>
      <c r="D347" s="6">
        <v>500</v>
      </c>
      <c r="E347" s="8">
        <v>500</v>
      </c>
      <c r="F347" t="s">
        <v>8218</v>
      </c>
      <c r="G347" t="s">
        <v>8224</v>
      </c>
      <c r="H347" t="s">
        <v>8246</v>
      </c>
      <c r="I347">
        <v>1462565855</v>
      </c>
      <c r="J347">
        <v>1458245855</v>
      </c>
      <c r="K347" t="b">
        <v>0</v>
      </c>
      <c r="L347">
        <v>12</v>
      </c>
      <c r="M347" t="b">
        <v>1</v>
      </c>
      <c r="N347" t="s">
        <v>8269</v>
      </c>
      <c r="O347">
        <v>100</v>
      </c>
      <c r="P347">
        <v>41.67</v>
      </c>
      <c r="Q347" s="12" t="s">
        <v>8315</v>
      </c>
      <c r="R347" t="s">
        <v>8316</v>
      </c>
      <c r="S347" s="16">
        <v>42446.845543981486</v>
      </c>
      <c r="T347" s="16">
        <v>42496.845543981486</v>
      </c>
      <c r="U347">
        <f t="shared" si="33"/>
        <v>41.67</v>
      </c>
    </row>
    <row r="348" spans="1:21" ht="48" x14ac:dyDescent="0.2">
      <c r="A348" s="10">
        <v>3393</v>
      </c>
      <c r="B348" s="3" t="s">
        <v>3392</v>
      </c>
      <c r="C348" s="3" t="s">
        <v>7503</v>
      </c>
      <c r="D348" s="6">
        <v>1500</v>
      </c>
      <c r="E348" s="8">
        <v>1587</v>
      </c>
      <c r="F348" t="s">
        <v>8218</v>
      </c>
      <c r="G348" t="s">
        <v>8223</v>
      </c>
      <c r="H348" t="s">
        <v>8245</v>
      </c>
      <c r="I348">
        <v>1415234760</v>
      </c>
      <c r="J348">
        <v>1413065230</v>
      </c>
      <c r="K348" t="b">
        <v>0</v>
      </c>
      <c r="L348">
        <v>44</v>
      </c>
      <c r="M348" t="b">
        <v>1</v>
      </c>
      <c r="N348" t="s">
        <v>8269</v>
      </c>
      <c r="O348">
        <v>106</v>
      </c>
      <c r="P348">
        <v>36.07</v>
      </c>
      <c r="Q348" s="12" t="s">
        <v>8315</v>
      </c>
      <c r="R348" t="s">
        <v>8316</v>
      </c>
      <c r="S348" s="16">
        <v>41923.921643518523</v>
      </c>
      <c r="T348" s="16">
        <v>41949.031944444447</v>
      </c>
      <c r="U348">
        <f t="shared" si="33"/>
        <v>36.07</v>
      </c>
    </row>
    <row r="349" spans="1:21" ht="48" x14ac:dyDescent="0.2">
      <c r="A349" s="10">
        <v>3394</v>
      </c>
      <c r="B349" s="3" t="s">
        <v>3393</v>
      </c>
      <c r="C349" s="3" t="s">
        <v>7504</v>
      </c>
      <c r="D349" s="6">
        <v>550</v>
      </c>
      <c r="E349" s="8">
        <v>783</v>
      </c>
      <c r="F349" t="s">
        <v>8218</v>
      </c>
      <c r="G349" t="s">
        <v>8224</v>
      </c>
      <c r="H349" t="s">
        <v>8246</v>
      </c>
      <c r="I349">
        <v>1406470645</v>
      </c>
      <c r="J349">
        <v>1403878645</v>
      </c>
      <c r="K349" t="b">
        <v>0</v>
      </c>
      <c r="L349">
        <v>27</v>
      </c>
      <c r="M349" t="b">
        <v>1</v>
      </c>
      <c r="N349" t="s">
        <v>8269</v>
      </c>
      <c r="O349">
        <v>142</v>
      </c>
      <c r="P349">
        <v>29</v>
      </c>
      <c r="Q349" s="12" t="s">
        <v>8315</v>
      </c>
      <c r="R349" t="s">
        <v>8316</v>
      </c>
      <c r="S349" s="16">
        <v>41817.59542824074</v>
      </c>
      <c r="T349" s="16">
        <v>41847.59542824074</v>
      </c>
      <c r="U349">
        <f t="shared" si="33"/>
        <v>29</v>
      </c>
    </row>
    <row r="350" spans="1:21" ht="32" x14ac:dyDescent="0.2">
      <c r="A350" s="10">
        <v>3395</v>
      </c>
      <c r="B350" s="3" t="s">
        <v>3394</v>
      </c>
      <c r="C350" s="3" t="s">
        <v>7505</v>
      </c>
      <c r="D350" s="6">
        <v>500</v>
      </c>
      <c r="E350" s="8">
        <v>920</v>
      </c>
      <c r="F350" t="s">
        <v>8218</v>
      </c>
      <c r="G350" t="s">
        <v>8224</v>
      </c>
      <c r="H350" t="s">
        <v>8246</v>
      </c>
      <c r="I350">
        <v>1433009400</v>
      </c>
      <c r="J350">
        <v>1431795944</v>
      </c>
      <c r="K350" t="b">
        <v>0</v>
      </c>
      <c r="L350">
        <v>38</v>
      </c>
      <c r="M350" t="b">
        <v>1</v>
      </c>
      <c r="N350" t="s">
        <v>8269</v>
      </c>
      <c r="O350">
        <v>184</v>
      </c>
      <c r="P350">
        <v>24.21</v>
      </c>
      <c r="Q350" s="12" t="s">
        <v>8315</v>
      </c>
      <c r="R350" t="s">
        <v>8316</v>
      </c>
      <c r="S350" s="16">
        <v>42140.712314814817</v>
      </c>
      <c r="T350" s="16">
        <v>42154.756944444445</v>
      </c>
      <c r="U350">
        <f t="shared" ref="U350:U357" si="34">IFERROR(ROUND(E350/L350,2),0)</f>
        <v>24.21</v>
      </c>
    </row>
    <row r="351" spans="1:21" ht="48" x14ac:dyDescent="0.2">
      <c r="A351" s="10">
        <v>3396</v>
      </c>
      <c r="B351" s="3" t="s">
        <v>3395</v>
      </c>
      <c r="C351" s="3" t="s">
        <v>7506</v>
      </c>
      <c r="D351" s="6">
        <v>1500</v>
      </c>
      <c r="E351" s="8">
        <v>1565</v>
      </c>
      <c r="F351" t="s">
        <v>8218</v>
      </c>
      <c r="G351" t="s">
        <v>8223</v>
      </c>
      <c r="H351" t="s">
        <v>8245</v>
      </c>
      <c r="I351">
        <v>1401595140</v>
      </c>
      <c r="J351">
        <v>1399286589</v>
      </c>
      <c r="K351" t="b">
        <v>0</v>
      </c>
      <c r="L351">
        <v>28</v>
      </c>
      <c r="M351" t="b">
        <v>1</v>
      </c>
      <c r="N351" t="s">
        <v>8269</v>
      </c>
      <c r="O351">
        <v>104</v>
      </c>
      <c r="P351">
        <v>55.89</v>
      </c>
      <c r="Q351" s="12" t="s">
        <v>8315</v>
      </c>
      <c r="R351" t="s">
        <v>8316</v>
      </c>
      <c r="S351" s="16">
        <v>41764.44663194444</v>
      </c>
      <c r="T351" s="16">
        <v>41791.165972222225</v>
      </c>
      <c r="U351">
        <f t="shared" si="34"/>
        <v>55.89</v>
      </c>
    </row>
    <row r="352" spans="1:21" ht="32" x14ac:dyDescent="0.2">
      <c r="A352" s="10">
        <v>3397</v>
      </c>
      <c r="B352" s="3" t="s">
        <v>3396</v>
      </c>
      <c r="C352" s="3" t="s">
        <v>7507</v>
      </c>
      <c r="D352" s="6">
        <v>250</v>
      </c>
      <c r="E352" s="8">
        <v>280</v>
      </c>
      <c r="F352" t="s">
        <v>8218</v>
      </c>
      <c r="G352" t="s">
        <v>8224</v>
      </c>
      <c r="H352" t="s">
        <v>8246</v>
      </c>
      <c r="I352">
        <v>1455832800</v>
      </c>
      <c r="J352">
        <v>1452338929</v>
      </c>
      <c r="K352" t="b">
        <v>0</v>
      </c>
      <c r="L352">
        <v>24</v>
      </c>
      <c r="M352" t="b">
        <v>1</v>
      </c>
      <c r="N352" t="s">
        <v>8269</v>
      </c>
      <c r="O352">
        <v>112</v>
      </c>
      <c r="P352">
        <v>11.67</v>
      </c>
      <c r="Q352" s="12" t="s">
        <v>8315</v>
      </c>
      <c r="R352" t="s">
        <v>8316</v>
      </c>
      <c r="S352" s="16">
        <v>42378.478344907402</v>
      </c>
      <c r="T352" s="16">
        <v>42418.916666666672</v>
      </c>
      <c r="U352">
        <f t="shared" si="34"/>
        <v>11.67</v>
      </c>
    </row>
    <row r="353" spans="1:21" ht="48" x14ac:dyDescent="0.2">
      <c r="A353" s="10">
        <v>3398</v>
      </c>
      <c r="B353" s="3" t="s">
        <v>3397</v>
      </c>
      <c r="C353" s="3" t="s">
        <v>7508</v>
      </c>
      <c r="D353" s="6">
        <v>4000</v>
      </c>
      <c r="E353" s="8">
        <v>4443</v>
      </c>
      <c r="F353" t="s">
        <v>8218</v>
      </c>
      <c r="G353" t="s">
        <v>8223</v>
      </c>
      <c r="H353" t="s">
        <v>8245</v>
      </c>
      <c r="I353">
        <v>1416589200</v>
      </c>
      <c r="J353">
        <v>1414605776</v>
      </c>
      <c r="K353" t="b">
        <v>0</v>
      </c>
      <c r="L353">
        <v>65</v>
      </c>
      <c r="M353" t="b">
        <v>1</v>
      </c>
      <c r="N353" t="s">
        <v>8269</v>
      </c>
      <c r="O353">
        <v>111</v>
      </c>
      <c r="P353">
        <v>68.349999999999994</v>
      </c>
      <c r="Q353" s="12" t="s">
        <v>8315</v>
      </c>
      <c r="R353" t="s">
        <v>8316</v>
      </c>
      <c r="S353" s="16">
        <v>41941.75203703704</v>
      </c>
      <c r="T353" s="16">
        <v>41964.708333333328</v>
      </c>
      <c r="U353">
        <f t="shared" si="34"/>
        <v>68.349999999999994</v>
      </c>
    </row>
    <row r="354" spans="1:21" ht="48" x14ac:dyDescent="0.2">
      <c r="A354" s="10">
        <v>3399</v>
      </c>
      <c r="B354" s="3" t="s">
        <v>3398</v>
      </c>
      <c r="C354" s="3" t="s">
        <v>7509</v>
      </c>
      <c r="D354" s="6">
        <v>1200</v>
      </c>
      <c r="E354" s="8">
        <v>1245</v>
      </c>
      <c r="F354" t="s">
        <v>8218</v>
      </c>
      <c r="G354" t="s">
        <v>8224</v>
      </c>
      <c r="H354" t="s">
        <v>8246</v>
      </c>
      <c r="I354">
        <v>1424556325</v>
      </c>
      <c r="J354">
        <v>1421964325</v>
      </c>
      <c r="K354" t="b">
        <v>0</v>
      </c>
      <c r="L354">
        <v>46</v>
      </c>
      <c r="M354" t="b">
        <v>1</v>
      </c>
      <c r="N354" t="s">
        <v>8269</v>
      </c>
      <c r="O354">
        <v>104</v>
      </c>
      <c r="P354">
        <v>27.07</v>
      </c>
      <c r="Q354" s="12" t="s">
        <v>8315</v>
      </c>
      <c r="R354" t="s">
        <v>8316</v>
      </c>
      <c r="S354" s="16">
        <v>42026.920428240745</v>
      </c>
      <c r="T354" s="16">
        <v>42056.920428240745</v>
      </c>
      <c r="U354">
        <f t="shared" si="34"/>
        <v>27.07</v>
      </c>
    </row>
    <row r="355" spans="1:21" ht="48" x14ac:dyDescent="0.2">
      <c r="A355" s="10">
        <v>3400</v>
      </c>
      <c r="B355" s="3" t="s">
        <v>3399</v>
      </c>
      <c r="C355" s="3" t="s">
        <v>7510</v>
      </c>
      <c r="D355" s="6">
        <v>10000</v>
      </c>
      <c r="E355" s="8">
        <v>10041</v>
      </c>
      <c r="F355" t="s">
        <v>8218</v>
      </c>
      <c r="G355" t="s">
        <v>8223</v>
      </c>
      <c r="H355" t="s">
        <v>8245</v>
      </c>
      <c r="I355">
        <v>1409266414</v>
      </c>
      <c r="J355">
        <v>1405378414</v>
      </c>
      <c r="K355" t="b">
        <v>0</v>
      </c>
      <c r="L355">
        <v>85</v>
      </c>
      <c r="M355" t="b">
        <v>1</v>
      </c>
      <c r="N355" t="s">
        <v>8269</v>
      </c>
      <c r="O355">
        <v>100</v>
      </c>
      <c r="P355">
        <v>118.13</v>
      </c>
      <c r="Q355" s="12" t="s">
        <v>8315</v>
      </c>
      <c r="R355" t="s">
        <v>8316</v>
      </c>
      <c r="S355" s="16">
        <v>41834.953865740739</v>
      </c>
      <c r="T355" s="16">
        <v>41879.953865740739</v>
      </c>
      <c r="U355">
        <f t="shared" si="34"/>
        <v>118.13</v>
      </c>
    </row>
    <row r="356" spans="1:21" ht="48" x14ac:dyDescent="0.2">
      <c r="A356" s="10">
        <v>3401</v>
      </c>
      <c r="B356" s="3" t="s">
        <v>3400</v>
      </c>
      <c r="C356" s="3" t="s">
        <v>7511</v>
      </c>
      <c r="D356" s="6">
        <v>2900</v>
      </c>
      <c r="E356" s="8">
        <v>2954</v>
      </c>
      <c r="F356" t="s">
        <v>8218</v>
      </c>
      <c r="G356" t="s">
        <v>8224</v>
      </c>
      <c r="H356" t="s">
        <v>8246</v>
      </c>
      <c r="I356">
        <v>1438968146</v>
      </c>
      <c r="J356">
        <v>1436376146</v>
      </c>
      <c r="K356" t="b">
        <v>0</v>
      </c>
      <c r="L356">
        <v>66</v>
      </c>
      <c r="M356" t="b">
        <v>1</v>
      </c>
      <c r="N356" t="s">
        <v>8269</v>
      </c>
      <c r="O356">
        <v>102</v>
      </c>
      <c r="P356">
        <v>44.76</v>
      </c>
      <c r="Q356" s="12" t="s">
        <v>8315</v>
      </c>
      <c r="R356" t="s">
        <v>8316</v>
      </c>
      <c r="S356" s="16">
        <v>42193.723912037036</v>
      </c>
      <c r="T356" s="16">
        <v>42223.723912037036</v>
      </c>
      <c r="U356">
        <f t="shared" si="34"/>
        <v>44.76</v>
      </c>
    </row>
    <row r="357" spans="1:21" ht="48" x14ac:dyDescent="0.2">
      <c r="A357" s="10">
        <v>3402</v>
      </c>
      <c r="B357" s="3" t="s">
        <v>3401</v>
      </c>
      <c r="C357" s="3" t="s">
        <v>7512</v>
      </c>
      <c r="D357" s="6">
        <v>15000</v>
      </c>
      <c r="E357" s="8">
        <v>16465</v>
      </c>
      <c r="F357" t="s">
        <v>8218</v>
      </c>
      <c r="G357" t="s">
        <v>8223</v>
      </c>
      <c r="H357" t="s">
        <v>8245</v>
      </c>
      <c r="I357">
        <v>1447295460</v>
      </c>
      <c r="J357">
        <v>1444747843</v>
      </c>
      <c r="K357" t="b">
        <v>0</v>
      </c>
      <c r="L357">
        <v>165</v>
      </c>
      <c r="M357" t="b">
        <v>1</v>
      </c>
      <c r="N357" t="s">
        <v>8269</v>
      </c>
      <c r="O357">
        <v>110</v>
      </c>
      <c r="P357">
        <v>99.79</v>
      </c>
      <c r="Q357" s="12" t="s">
        <v>8315</v>
      </c>
      <c r="R357" t="s">
        <v>8316</v>
      </c>
      <c r="S357" s="16">
        <v>42290.61855324074</v>
      </c>
      <c r="T357" s="16">
        <v>42320.104861111111</v>
      </c>
      <c r="U357">
        <f t="shared" si="34"/>
        <v>99.79</v>
      </c>
    </row>
    <row r="358" spans="1:21" ht="48" x14ac:dyDescent="0.2">
      <c r="A358" s="10">
        <v>3403</v>
      </c>
      <c r="B358" s="3" t="s">
        <v>3402</v>
      </c>
      <c r="C358" s="3" t="s">
        <v>7513</v>
      </c>
      <c r="D358" s="6">
        <v>2000</v>
      </c>
      <c r="E358" s="8">
        <v>2000</v>
      </c>
      <c r="F358" t="s">
        <v>8218</v>
      </c>
      <c r="G358" t="s">
        <v>8224</v>
      </c>
      <c r="H358" t="s">
        <v>8246</v>
      </c>
      <c r="I358">
        <v>1435230324</v>
      </c>
      <c r="J358">
        <v>1432638324</v>
      </c>
      <c r="K358" t="b">
        <v>0</v>
      </c>
      <c r="L358">
        <v>17</v>
      </c>
      <c r="M358" t="b">
        <v>1</v>
      </c>
      <c r="N358" t="s">
        <v>8269</v>
      </c>
      <c r="O358">
        <v>100</v>
      </c>
      <c r="P358">
        <v>117.65</v>
      </c>
      <c r="Q358" s="12" t="s">
        <v>8315</v>
      </c>
      <c r="R358" t="s">
        <v>8316</v>
      </c>
      <c r="S358" s="16">
        <v>42150.462083333332</v>
      </c>
      <c r="T358" s="16">
        <v>42180.462083333332</v>
      </c>
      <c r="U358">
        <f t="shared" ref="U358:U364" si="35">IFERROR(ROUND(E358/L358,2),0)</f>
        <v>117.65</v>
      </c>
    </row>
    <row r="359" spans="1:21" ht="48" x14ac:dyDescent="0.2">
      <c r="A359" s="10">
        <v>3404</v>
      </c>
      <c r="B359" s="3" t="s">
        <v>3403</v>
      </c>
      <c r="C359" s="3" t="s">
        <v>7514</v>
      </c>
      <c r="D359" s="6">
        <v>500</v>
      </c>
      <c r="E359" s="8">
        <v>610</v>
      </c>
      <c r="F359" t="s">
        <v>8218</v>
      </c>
      <c r="G359" t="s">
        <v>8223</v>
      </c>
      <c r="H359" t="s">
        <v>8245</v>
      </c>
      <c r="I359">
        <v>1434542702</v>
      </c>
      <c r="J359">
        <v>1432814702</v>
      </c>
      <c r="K359" t="b">
        <v>0</v>
      </c>
      <c r="L359">
        <v>3</v>
      </c>
      <c r="M359" t="b">
        <v>1</v>
      </c>
      <c r="N359" t="s">
        <v>8269</v>
      </c>
      <c r="O359">
        <v>122</v>
      </c>
      <c r="P359">
        <v>203.33</v>
      </c>
      <c r="Q359" s="12" t="s">
        <v>8315</v>
      </c>
      <c r="R359" t="s">
        <v>8316</v>
      </c>
      <c r="S359" s="16">
        <v>42152.503495370373</v>
      </c>
      <c r="T359" s="16">
        <v>42172.503495370373</v>
      </c>
      <c r="U359">
        <f t="shared" si="35"/>
        <v>203.33</v>
      </c>
    </row>
    <row r="360" spans="1:21" ht="48" x14ac:dyDescent="0.2">
      <c r="A360" s="10">
        <v>3405</v>
      </c>
      <c r="B360" s="3" t="s">
        <v>3404</v>
      </c>
      <c r="C360" s="3" t="s">
        <v>7515</v>
      </c>
      <c r="D360" s="6">
        <v>350</v>
      </c>
      <c r="E360" s="8">
        <v>481.5</v>
      </c>
      <c r="F360" t="s">
        <v>8218</v>
      </c>
      <c r="G360" t="s">
        <v>8224</v>
      </c>
      <c r="H360" t="s">
        <v>8246</v>
      </c>
      <c r="I360">
        <v>1456876740</v>
      </c>
      <c r="J360">
        <v>1455063886</v>
      </c>
      <c r="K360" t="b">
        <v>0</v>
      </c>
      <c r="L360">
        <v>17</v>
      </c>
      <c r="M360" t="b">
        <v>1</v>
      </c>
      <c r="N360" t="s">
        <v>8269</v>
      </c>
      <c r="O360">
        <v>138</v>
      </c>
      <c r="P360">
        <v>28.32</v>
      </c>
      <c r="Q360" s="12" t="s">
        <v>8315</v>
      </c>
      <c r="R360" t="s">
        <v>8316</v>
      </c>
      <c r="S360" s="16">
        <v>42410.017199074078</v>
      </c>
      <c r="T360" s="16">
        <v>42430.999305555553</v>
      </c>
      <c r="U360">
        <f t="shared" si="35"/>
        <v>28.32</v>
      </c>
    </row>
    <row r="361" spans="1:21" ht="32" x14ac:dyDescent="0.2">
      <c r="A361" s="10">
        <v>3406</v>
      </c>
      <c r="B361" s="3" t="s">
        <v>3405</v>
      </c>
      <c r="C361" s="3" t="s">
        <v>7516</v>
      </c>
      <c r="D361" s="6">
        <v>10000</v>
      </c>
      <c r="E361" s="8">
        <v>10031</v>
      </c>
      <c r="F361" t="s">
        <v>8218</v>
      </c>
      <c r="G361" t="s">
        <v>8223</v>
      </c>
      <c r="H361" t="s">
        <v>8245</v>
      </c>
      <c r="I361">
        <v>1405511376</v>
      </c>
      <c r="J361">
        <v>1401623376</v>
      </c>
      <c r="K361" t="b">
        <v>0</v>
      </c>
      <c r="L361">
        <v>91</v>
      </c>
      <c r="M361" t="b">
        <v>1</v>
      </c>
      <c r="N361" t="s">
        <v>8269</v>
      </c>
      <c r="O361">
        <v>100</v>
      </c>
      <c r="P361">
        <v>110.23</v>
      </c>
      <c r="Q361" s="12" t="s">
        <v>8315</v>
      </c>
      <c r="R361" t="s">
        <v>8316</v>
      </c>
      <c r="S361" s="16">
        <v>41791.492777777778</v>
      </c>
      <c r="T361" s="16">
        <v>41836.492777777778</v>
      </c>
      <c r="U361">
        <f t="shared" si="35"/>
        <v>110.23</v>
      </c>
    </row>
    <row r="362" spans="1:21" ht="48" x14ac:dyDescent="0.2">
      <c r="A362" s="10">
        <v>3407</v>
      </c>
      <c r="B362" s="3" t="s">
        <v>3406</v>
      </c>
      <c r="C362" s="3" t="s">
        <v>7517</v>
      </c>
      <c r="D362" s="6">
        <v>2000</v>
      </c>
      <c r="E362" s="8">
        <v>2142</v>
      </c>
      <c r="F362" t="s">
        <v>8218</v>
      </c>
      <c r="G362" t="s">
        <v>8224</v>
      </c>
      <c r="H362" t="s">
        <v>8246</v>
      </c>
      <c r="I362">
        <v>1404641289</v>
      </c>
      <c r="J362">
        <v>1402049289</v>
      </c>
      <c r="K362" t="b">
        <v>0</v>
      </c>
      <c r="L362">
        <v>67</v>
      </c>
      <c r="M362" t="b">
        <v>1</v>
      </c>
      <c r="N362" t="s">
        <v>8269</v>
      </c>
      <c r="O362">
        <v>107</v>
      </c>
      <c r="P362">
        <v>31.97</v>
      </c>
      <c r="Q362" s="12" t="s">
        <v>8315</v>
      </c>
      <c r="R362" t="s">
        <v>8316</v>
      </c>
      <c r="S362" s="16">
        <v>41796.422326388885</v>
      </c>
      <c r="T362" s="16">
        <v>41826.422326388885</v>
      </c>
      <c r="U362">
        <f t="shared" si="35"/>
        <v>31.97</v>
      </c>
    </row>
    <row r="363" spans="1:21" ht="48" x14ac:dyDescent="0.2">
      <c r="A363" s="10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2" t="s">
        <v>8315</v>
      </c>
      <c r="R363" t="s">
        <v>8316</v>
      </c>
      <c r="S363" s="16">
        <v>41808.991944444446</v>
      </c>
      <c r="T363" s="16">
        <v>41838.991944444446</v>
      </c>
      <c r="U363">
        <f t="shared" si="35"/>
        <v>58.61</v>
      </c>
    </row>
    <row r="364" spans="1:21" ht="32" x14ac:dyDescent="0.2">
      <c r="A364" s="10">
        <v>3409</v>
      </c>
      <c r="B364" s="3" t="s">
        <v>3408</v>
      </c>
      <c r="C364" s="3" t="s">
        <v>7519</v>
      </c>
      <c r="D364" s="6">
        <v>500</v>
      </c>
      <c r="E364" s="8">
        <v>618</v>
      </c>
      <c r="F364" t="s">
        <v>8218</v>
      </c>
      <c r="G364" t="s">
        <v>8224</v>
      </c>
      <c r="H364" t="s">
        <v>8246</v>
      </c>
      <c r="I364">
        <v>1469998680</v>
      </c>
      <c r="J364">
        <v>1466710358</v>
      </c>
      <c r="K364" t="b">
        <v>0</v>
      </c>
      <c r="L364">
        <v>21</v>
      </c>
      <c r="M364" t="b">
        <v>1</v>
      </c>
      <c r="N364" t="s">
        <v>8269</v>
      </c>
      <c r="O364">
        <v>124</v>
      </c>
      <c r="P364">
        <v>29.43</v>
      </c>
      <c r="Q364" s="12" t="s">
        <v>8315</v>
      </c>
      <c r="R364" t="s">
        <v>8316</v>
      </c>
      <c r="S364" s="16">
        <v>42544.814328703709</v>
      </c>
      <c r="T364" s="16">
        <v>42582.873611111107</v>
      </c>
      <c r="U364">
        <f t="shared" si="35"/>
        <v>29.43</v>
      </c>
    </row>
    <row r="365" spans="1:21" ht="32" x14ac:dyDescent="0.2">
      <c r="A365" s="10">
        <v>3410</v>
      </c>
      <c r="B365" s="3" t="s">
        <v>3409</v>
      </c>
      <c r="C365" s="3" t="s">
        <v>7520</v>
      </c>
      <c r="D365" s="6">
        <v>3000</v>
      </c>
      <c r="E365" s="8">
        <v>3255</v>
      </c>
      <c r="F365" t="s">
        <v>8218</v>
      </c>
      <c r="G365" t="s">
        <v>8223</v>
      </c>
      <c r="H365" t="s">
        <v>8245</v>
      </c>
      <c r="I36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8269</v>
      </c>
      <c r="O365">
        <v>109</v>
      </c>
      <c r="P365">
        <v>81.38</v>
      </c>
      <c r="Q365" s="12" t="s">
        <v>8315</v>
      </c>
      <c r="R365" t="s">
        <v>8316</v>
      </c>
      <c r="S365" s="16">
        <v>42500.041550925926</v>
      </c>
      <c r="T365" s="16">
        <v>42527.291666666672</v>
      </c>
      <c r="U365">
        <f t="shared" ref="U365:U387" si="36">IFERROR(ROUND(E365/L365,2),0)</f>
        <v>81.38</v>
      </c>
    </row>
    <row r="366" spans="1:21" ht="48" x14ac:dyDescent="0.2">
      <c r="A366" s="10">
        <v>3411</v>
      </c>
      <c r="B366" s="3" t="s">
        <v>3410</v>
      </c>
      <c r="C366" s="3" t="s">
        <v>7521</v>
      </c>
      <c r="D366" s="6">
        <v>15000</v>
      </c>
      <c r="E366" s="8">
        <v>15535</v>
      </c>
      <c r="F366" t="s">
        <v>8218</v>
      </c>
      <c r="G366" t="s">
        <v>8223</v>
      </c>
      <c r="H366" t="s">
        <v>8245</v>
      </c>
      <c r="I366">
        <v>1444264372</v>
      </c>
      <c r="J366">
        <v>1442536372</v>
      </c>
      <c r="K366" t="b">
        <v>0</v>
      </c>
      <c r="L366">
        <v>78</v>
      </c>
      <c r="M366" t="b">
        <v>1</v>
      </c>
      <c r="N366" t="s">
        <v>8269</v>
      </c>
      <c r="O366">
        <v>104</v>
      </c>
      <c r="P366">
        <v>199.17</v>
      </c>
      <c r="Q366" s="12" t="s">
        <v>8315</v>
      </c>
      <c r="R366" t="s">
        <v>8316</v>
      </c>
      <c r="S366" s="16">
        <v>42265.022824074069</v>
      </c>
      <c r="T366" s="16">
        <v>42285.022824074069</v>
      </c>
      <c r="U366">
        <f t="shared" si="36"/>
        <v>199.17</v>
      </c>
    </row>
    <row r="367" spans="1:21" ht="48" x14ac:dyDescent="0.2">
      <c r="A367" s="10">
        <v>3412</v>
      </c>
      <c r="B367" s="3" t="s">
        <v>3411</v>
      </c>
      <c r="C367" s="3" t="s">
        <v>7522</v>
      </c>
      <c r="D367" s="6">
        <v>3000</v>
      </c>
      <c r="E367" s="8">
        <v>3000</v>
      </c>
      <c r="F367" t="s">
        <v>8218</v>
      </c>
      <c r="G367" t="s">
        <v>8224</v>
      </c>
      <c r="H367" t="s">
        <v>8246</v>
      </c>
      <c r="I367">
        <v>1411858862</v>
      </c>
      <c r="J367">
        <v>1409266862</v>
      </c>
      <c r="K367" t="b">
        <v>0</v>
      </c>
      <c r="L367">
        <v>26</v>
      </c>
      <c r="M367" t="b">
        <v>1</v>
      </c>
      <c r="N367" t="s">
        <v>8269</v>
      </c>
      <c r="O367">
        <v>100</v>
      </c>
      <c r="P367">
        <v>115.38</v>
      </c>
      <c r="Q367" s="12" t="s">
        <v>8315</v>
      </c>
      <c r="R367" t="s">
        <v>8316</v>
      </c>
      <c r="S367" s="16">
        <v>41879.959050925929</v>
      </c>
      <c r="T367" s="16">
        <v>41909.959050925929</v>
      </c>
      <c r="U367">
        <f t="shared" si="36"/>
        <v>115.38</v>
      </c>
    </row>
    <row r="368" spans="1:21" ht="48" x14ac:dyDescent="0.2">
      <c r="A368" s="10">
        <v>3413</v>
      </c>
      <c r="B368" s="3" t="s">
        <v>3412</v>
      </c>
      <c r="C368" s="3" t="s">
        <v>7523</v>
      </c>
      <c r="D368" s="6">
        <v>500</v>
      </c>
      <c r="E368" s="8">
        <v>650</v>
      </c>
      <c r="F368" t="s">
        <v>8218</v>
      </c>
      <c r="G368" t="s">
        <v>8223</v>
      </c>
      <c r="H368" t="s">
        <v>8245</v>
      </c>
      <c r="I368">
        <v>1425099540</v>
      </c>
      <c r="J368">
        <v>1424280938</v>
      </c>
      <c r="K368" t="b">
        <v>0</v>
      </c>
      <c r="L368">
        <v>14</v>
      </c>
      <c r="M368" t="b">
        <v>1</v>
      </c>
      <c r="N368" t="s">
        <v>8269</v>
      </c>
      <c r="O368">
        <v>130</v>
      </c>
      <c r="P368">
        <v>46.43</v>
      </c>
      <c r="Q368" s="12" t="s">
        <v>8315</v>
      </c>
      <c r="R368" t="s">
        <v>8316</v>
      </c>
      <c r="S368" s="16">
        <v>42053.733078703706</v>
      </c>
      <c r="T368" s="16">
        <v>42063.207638888889</v>
      </c>
      <c r="U368">
        <f t="shared" si="36"/>
        <v>46.43</v>
      </c>
    </row>
    <row r="369" spans="1:21" ht="48" x14ac:dyDescent="0.2">
      <c r="A369" s="10">
        <v>3414</v>
      </c>
      <c r="B369" s="3" t="s">
        <v>3413</v>
      </c>
      <c r="C369" s="3" t="s">
        <v>7524</v>
      </c>
      <c r="D369" s="6">
        <v>3000</v>
      </c>
      <c r="E369" s="8">
        <v>3105</v>
      </c>
      <c r="F369" t="s">
        <v>8218</v>
      </c>
      <c r="G369" t="s">
        <v>8223</v>
      </c>
      <c r="H369" t="s">
        <v>8245</v>
      </c>
      <c r="I369">
        <v>1480579140</v>
      </c>
      <c r="J369">
        <v>1478030325</v>
      </c>
      <c r="K369" t="b">
        <v>0</v>
      </c>
      <c r="L369">
        <v>44</v>
      </c>
      <c r="M369" t="b">
        <v>1</v>
      </c>
      <c r="N369" t="s">
        <v>8269</v>
      </c>
      <c r="O369">
        <v>104</v>
      </c>
      <c r="P369">
        <v>70.569999999999993</v>
      </c>
      <c r="Q369" s="12" t="s">
        <v>8315</v>
      </c>
      <c r="R369" t="s">
        <v>8316</v>
      </c>
      <c r="S369" s="16">
        <v>42675.832465277781</v>
      </c>
      <c r="T369" s="16">
        <v>42705.332638888889</v>
      </c>
      <c r="U369">
        <f t="shared" si="36"/>
        <v>70.569999999999993</v>
      </c>
    </row>
    <row r="370" spans="1:21" ht="32" x14ac:dyDescent="0.2">
      <c r="A370" s="10">
        <v>3415</v>
      </c>
      <c r="B370" s="3" t="s">
        <v>3414</v>
      </c>
      <c r="C370" s="3" t="s">
        <v>7525</v>
      </c>
      <c r="D370" s="6">
        <v>200</v>
      </c>
      <c r="E370" s="8">
        <v>200</v>
      </c>
      <c r="F370" t="s">
        <v>8218</v>
      </c>
      <c r="G370" t="s">
        <v>8223</v>
      </c>
      <c r="H370" t="s">
        <v>8245</v>
      </c>
      <c r="I370">
        <v>1460935800</v>
      </c>
      <c r="J370">
        <v>1459999656</v>
      </c>
      <c r="K370" t="b">
        <v>0</v>
      </c>
      <c r="L370">
        <v>9</v>
      </c>
      <c r="M370" t="b">
        <v>1</v>
      </c>
      <c r="N370" t="s">
        <v>8269</v>
      </c>
      <c r="O370">
        <v>100</v>
      </c>
      <c r="P370">
        <v>22.22</v>
      </c>
      <c r="Q370" s="12" t="s">
        <v>8315</v>
      </c>
      <c r="R370" t="s">
        <v>8316</v>
      </c>
      <c r="S370" s="16">
        <v>42467.144166666665</v>
      </c>
      <c r="T370" s="16">
        <v>42477.979166666672</v>
      </c>
      <c r="U370">
        <f t="shared" si="36"/>
        <v>22.22</v>
      </c>
    </row>
    <row r="371" spans="1:21" ht="48" x14ac:dyDescent="0.2">
      <c r="A371" s="10">
        <v>3416</v>
      </c>
      <c r="B371" s="3" t="s">
        <v>3415</v>
      </c>
      <c r="C371" s="3" t="s">
        <v>7526</v>
      </c>
      <c r="D371" s="6">
        <v>4000</v>
      </c>
      <c r="E371" s="8">
        <v>4784</v>
      </c>
      <c r="F371" t="s">
        <v>8218</v>
      </c>
      <c r="G371" t="s">
        <v>8224</v>
      </c>
      <c r="H371" t="s">
        <v>8246</v>
      </c>
      <c r="I371">
        <v>1429813800</v>
      </c>
      <c r="J371">
        <v>1427363645</v>
      </c>
      <c r="K371" t="b">
        <v>0</v>
      </c>
      <c r="L371">
        <v>30</v>
      </c>
      <c r="M371" t="b">
        <v>1</v>
      </c>
      <c r="N371" t="s">
        <v>8269</v>
      </c>
      <c r="O371">
        <v>120</v>
      </c>
      <c r="P371">
        <v>159.47</v>
      </c>
      <c r="Q371" s="12" t="s">
        <v>8315</v>
      </c>
      <c r="R371" t="s">
        <v>8316</v>
      </c>
      <c r="S371" s="16">
        <v>42089.412557870368</v>
      </c>
      <c r="T371" s="16">
        <v>42117.770833333328</v>
      </c>
      <c r="U371">
        <f t="shared" si="36"/>
        <v>159.47</v>
      </c>
    </row>
    <row r="372" spans="1:21" ht="48" x14ac:dyDescent="0.2">
      <c r="A372" s="10">
        <v>3417</v>
      </c>
      <c r="B372" s="3" t="s">
        <v>3416</v>
      </c>
      <c r="C372" s="3" t="s">
        <v>7527</v>
      </c>
      <c r="D372" s="6">
        <v>1700</v>
      </c>
      <c r="E372" s="8">
        <v>1700.01</v>
      </c>
      <c r="F372" t="s">
        <v>8218</v>
      </c>
      <c r="G372" t="s">
        <v>8223</v>
      </c>
      <c r="H372" t="s">
        <v>8245</v>
      </c>
      <c r="I372">
        <v>1414284180</v>
      </c>
      <c r="J372">
        <v>1410558948</v>
      </c>
      <c r="K372" t="b">
        <v>0</v>
      </c>
      <c r="L372">
        <v>45</v>
      </c>
      <c r="M372" t="b">
        <v>1</v>
      </c>
      <c r="N372" t="s">
        <v>8269</v>
      </c>
      <c r="O372">
        <v>100</v>
      </c>
      <c r="P372">
        <v>37.78</v>
      </c>
      <c r="Q372" s="12" t="s">
        <v>8315</v>
      </c>
      <c r="R372" t="s">
        <v>8316</v>
      </c>
      <c r="S372" s="16">
        <v>41894.91375</v>
      </c>
      <c r="T372" s="16">
        <v>41938.029861111114</v>
      </c>
      <c r="U372">
        <f t="shared" si="36"/>
        <v>37.78</v>
      </c>
    </row>
    <row r="373" spans="1:21" ht="48" x14ac:dyDescent="0.2">
      <c r="A373" s="10">
        <v>3418</v>
      </c>
      <c r="B373" s="3" t="s">
        <v>3417</v>
      </c>
      <c r="C373" s="3" t="s">
        <v>7528</v>
      </c>
      <c r="D373" s="6">
        <v>4000</v>
      </c>
      <c r="E373" s="8">
        <v>4035</v>
      </c>
      <c r="F373" t="s">
        <v>8218</v>
      </c>
      <c r="G373" t="s">
        <v>8223</v>
      </c>
      <c r="H373" t="s">
        <v>8245</v>
      </c>
      <c r="I373">
        <v>1400875307</v>
      </c>
      <c r="J373">
        <v>1398283307</v>
      </c>
      <c r="K373" t="b">
        <v>0</v>
      </c>
      <c r="L373">
        <v>56</v>
      </c>
      <c r="M373" t="b">
        <v>1</v>
      </c>
      <c r="N373" t="s">
        <v>8269</v>
      </c>
      <c r="O373">
        <v>101</v>
      </c>
      <c r="P373">
        <v>72.05</v>
      </c>
      <c r="Q373" s="12" t="s">
        <v>8315</v>
      </c>
      <c r="R373" t="s">
        <v>8316</v>
      </c>
      <c r="S373" s="16">
        <v>41752.83457175926</v>
      </c>
      <c r="T373" s="16">
        <v>41782.83457175926</v>
      </c>
      <c r="U373">
        <f t="shared" si="36"/>
        <v>72.05</v>
      </c>
    </row>
    <row r="374" spans="1:21" ht="48" x14ac:dyDescent="0.2">
      <c r="A374" s="10">
        <v>3419</v>
      </c>
      <c r="B374" s="3" t="s">
        <v>3418</v>
      </c>
      <c r="C374" s="3" t="s">
        <v>7529</v>
      </c>
      <c r="D374" s="6">
        <v>2750</v>
      </c>
      <c r="E374" s="8">
        <v>2930</v>
      </c>
      <c r="F374" t="s">
        <v>8218</v>
      </c>
      <c r="G374" t="s">
        <v>8240</v>
      </c>
      <c r="H374" t="s">
        <v>8248</v>
      </c>
      <c r="I374">
        <v>1459978200</v>
      </c>
      <c r="J374">
        <v>1458416585</v>
      </c>
      <c r="K374" t="b">
        <v>0</v>
      </c>
      <c r="L374">
        <v>46</v>
      </c>
      <c r="M374" t="b">
        <v>1</v>
      </c>
      <c r="N374" t="s">
        <v>8269</v>
      </c>
      <c r="O374">
        <v>107</v>
      </c>
      <c r="P374">
        <v>63.7</v>
      </c>
      <c r="Q374" s="12" t="s">
        <v>8315</v>
      </c>
      <c r="R374" t="s">
        <v>8316</v>
      </c>
      <c r="S374" s="16">
        <v>42448.821585648147</v>
      </c>
      <c r="T374" s="16">
        <v>42466.895833333328</v>
      </c>
      <c r="U374">
        <f t="shared" si="36"/>
        <v>63.7</v>
      </c>
    </row>
    <row r="375" spans="1:21" ht="32" x14ac:dyDescent="0.2">
      <c r="A375" s="10">
        <v>3420</v>
      </c>
      <c r="B375" s="3" t="s">
        <v>3419</v>
      </c>
      <c r="C375" s="3" t="s">
        <v>7530</v>
      </c>
      <c r="D375" s="6">
        <v>700</v>
      </c>
      <c r="E375" s="8">
        <v>966</v>
      </c>
      <c r="F375" t="s">
        <v>8218</v>
      </c>
      <c r="G375" t="s">
        <v>8224</v>
      </c>
      <c r="H375" t="s">
        <v>8246</v>
      </c>
      <c r="I375">
        <v>1455408000</v>
      </c>
      <c r="J375">
        <v>1454638202</v>
      </c>
      <c r="K375" t="b">
        <v>0</v>
      </c>
      <c r="L375">
        <v>34</v>
      </c>
      <c r="M375" t="b">
        <v>1</v>
      </c>
      <c r="N375" t="s">
        <v>8269</v>
      </c>
      <c r="O375">
        <v>138</v>
      </c>
      <c r="P375">
        <v>28.41</v>
      </c>
      <c r="Q375" s="12" t="s">
        <v>8315</v>
      </c>
      <c r="R375" t="s">
        <v>8316</v>
      </c>
      <c r="S375" s="16">
        <v>42405.090300925927</v>
      </c>
      <c r="T375" s="16">
        <v>42414</v>
      </c>
      <c r="U375">
        <f t="shared" si="36"/>
        <v>28.41</v>
      </c>
    </row>
    <row r="376" spans="1:21" ht="48" x14ac:dyDescent="0.2">
      <c r="A376" s="10">
        <v>3421</v>
      </c>
      <c r="B376" s="3" t="s">
        <v>3420</v>
      </c>
      <c r="C376" s="3" t="s">
        <v>7531</v>
      </c>
      <c r="D376" s="6">
        <v>10000</v>
      </c>
      <c r="E376" s="8">
        <v>10115</v>
      </c>
      <c r="F376" t="s">
        <v>8218</v>
      </c>
      <c r="G376" t="s">
        <v>8223</v>
      </c>
      <c r="H376" t="s">
        <v>8245</v>
      </c>
      <c r="I376">
        <v>1425495563</v>
      </c>
      <c r="J376">
        <v>1422903563</v>
      </c>
      <c r="K376" t="b">
        <v>0</v>
      </c>
      <c r="L376">
        <v>98</v>
      </c>
      <c r="M376" t="b">
        <v>1</v>
      </c>
      <c r="N376" t="s">
        <v>8269</v>
      </c>
      <c r="O376">
        <v>101</v>
      </c>
      <c r="P376">
        <v>103.21</v>
      </c>
      <c r="Q376" s="12" t="s">
        <v>8315</v>
      </c>
      <c r="R376" t="s">
        <v>8316</v>
      </c>
      <c r="S376" s="16">
        <v>42037.791238425925</v>
      </c>
      <c r="T376" s="16">
        <v>42067.791238425925</v>
      </c>
      <c r="U376">
        <f t="shared" si="36"/>
        <v>103.21</v>
      </c>
    </row>
    <row r="377" spans="1:21" ht="48" x14ac:dyDescent="0.2">
      <c r="A377" s="10">
        <v>3422</v>
      </c>
      <c r="B377" s="3" t="s">
        <v>3421</v>
      </c>
      <c r="C377" s="3" t="s">
        <v>7532</v>
      </c>
      <c r="D377" s="6">
        <v>3000</v>
      </c>
      <c r="E377" s="8">
        <v>3273</v>
      </c>
      <c r="F377" t="s">
        <v>8218</v>
      </c>
      <c r="G377" t="s">
        <v>8224</v>
      </c>
      <c r="H377" t="s">
        <v>8246</v>
      </c>
      <c r="I377">
        <v>1450051200</v>
      </c>
      <c r="J377">
        <v>1447594176</v>
      </c>
      <c r="K377" t="b">
        <v>0</v>
      </c>
      <c r="L377">
        <v>46</v>
      </c>
      <c r="M377" t="b">
        <v>1</v>
      </c>
      <c r="N377" t="s">
        <v>8269</v>
      </c>
      <c r="O377">
        <v>109</v>
      </c>
      <c r="P377">
        <v>71.150000000000006</v>
      </c>
      <c r="Q377" s="12" t="s">
        <v>8315</v>
      </c>
      <c r="R377" t="s">
        <v>8316</v>
      </c>
      <c r="S377" s="16">
        <v>42323.562222222223</v>
      </c>
      <c r="T377" s="16">
        <v>42352</v>
      </c>
      <c r="U377">
        <f t="shared" si="36"/>
        <v>71.150000000000006</v>
      </c>
    </row>
    <row r="378" spans="1:21" ht="32" x14ac:dyDescent="0.2">
      <c r="A378" s="10">
        <v>3423</v>
      </c>
      <c r="B378" s="3" t="s">
        <v>3422</v>
      </c>
      <c r="C378" s="3" t="s">
        <v>7533</v>
      </c>
      <c r="D378" s="6">
        <v>250</v>
      </c>
      <c r="E378" s="8">
        <v>350</v>
      </c>
      <c r="F378" t="s">
        <v>8218</v>
      </c>
      <c r="G378" t="s">
        <v>8223</v>
      </c>
      <c r="H378" t="s">
        <v>8245</v>
      </c>
      <c r="I378">
        <v>1429912341</v>
      </c>
      <c r="J378">
        <v>1427320341</v>
      </c>
      <c r="K378" t="b">
        <v>0</v>
      </c>
      <c r="L378">
        <v>10</v>
      </c>
      <c r="M378" t="b">
        <v>1</v>
      </c>
      <c r="N378" t="s">
        <v>8269</v>
      </c>
      <c r="O378">
        <v>140</v>
      </c>
      <c r="P378">
        <v>35</v>
      </c>
      <c r="Q378" s="12" t="s">
        <v>8315</v>
      </c>
      <c r="R378" t="s">
        <v>8316</v>
      </c>
      <c r="S378" s="16">
        <v>42088.911354166667</v>
      </c>
      <c r="T378" s="16">
        <v>42118.911354166667</v>
      </c>
      <c r="U378">
        <f t="shared" si="36"/>
        <v>35</v>
      </c>
    </row>
    <row r="379" spans="1:21" ht="48" x14ac:dyDescent="0.2">
      <c r="A379" s="10">
        <v>3424</v>
      </c>
      <c r="B379" s="3" t="s">
        <v>3423</v>
      </c>
      <c r="C379" s="3" t="s">
        <v>7534</v>
      </c>
      <c r="D379" s="6">
        <v>6000</v>
      </c>
      <c r="E379" s="8">
        <v>6215</v>
      </c>
      <c r="F379" t="s">
        <v>8218</v>
      </c>
      <c r="G379" t="s">
        <v>8223</v>
      </c>
      <c r="H379" t="s">
        <v>8245</v>
      </c>
      <c r="I379">
        <v>1423119540</v>
      </c>
      <c r="J379">
        <v>1421252084</v>
      </c>
      <c r="K379" t="b">
        <v>0</v>
      </c>
      <c r="L379">
        <v>76</v>
      </c>
      <c r="M379" t="b">
        <v>1</v>
      </c>
      <c r="N379" t="s">
        <v>8269</v>
      </c>
      <c r="O379">
        <v>104</v>
      </c>
      <c r="P379">
        <v>81.78</v>
      </c>
      <c r="Q379" s="12" t="s">
        <v>8315</v>
      </c>
      <c r="R379" t="s">
        <v>8316</v>
      </c>
      <c r="S379" s="16">
        <v>42018.676898148144</v>
      </c>
      <c r="T379" s="16">
        <v>42040.290972222225</v>
      </c>
      <c r="U379">
        <f t="shared" si="36"/>
        <v>81.78</v>
      </c>
    </row>
    <row r="380" spans="1:21" ht="48" x14ac:dyDescent="0.2">
      <c r="A380" s="10">
        <v>3425</v>
      </c>
      <c r="B380" s="3" t="s">
        <v>3424</v>
      </c>
      <c r="C380" s="3" t="s">
        <v>7535</v>
      </c>
      <c r="D380" s="6">
        <v>30000</v>
      </c>
      <c r="E380" s="8">
        <v>30891.1</v>
      </c>
      <c r="F380" t="s">
        <v>8218</v>
      </c>
      <c r="G380" t="s">
        <v>8223</v>
      </c>
      <c r="H380" t="s">
        <v>8245</v>
      </c>
      <c r="I380">
        <v>1412434136</v>
      </c>
      <c r="J380">
        <v>1409669336</v>
      </c>
      <c r="K380" t="b">
        <v>0</v>
      </c>
      <c r="L380">
        <v>104</v>
      </c>
      <c r="M380" t="b">
        <v>1</v>
      </c>
      <c r="N380" t="s">
        <v>8269</v>
      </c>
      <c r="O380">
        <v>103</v>
      </c>
      <c r="P380">
        <v>297.02999999999997</v>
      </c>
      <c r="Q380" s="12" t="s">
        <v>8315</v>
      </c>
      <c r="R380" t="s">
        <v>8316</v>
      </c>
      <c r="S380" s="16">
        <v>41884.617314814815</v>
      </c>
      <c r="T380" s="16">
        <v>41916.617314814815</v>
      </c>
      <c r="U380">
        <f t="shared" si="36"/>
        <v>297.02999999999997</v>
      </c>
    </row>
    <row r="381" spans="1:21" ht="48" x14ac:dyDescent="0.2">
      <c r="A381" s="10">
        <v>3426</v>
      </c>
      <c r="B381" s="3" t="s">
        <v>3425</v>
      </c>
      <c r="C381" s="3" t="s">
        <v>7536</v>
      </c>
      <c r="D381" s="6">
        <v>3750</v>
      </c>
      <c r="E381" s="8">
        <v>4055</v>
      </c>
      <c r="F381" t="s">
        <v>8218</v>
      </c>
      <c r="G381" t="s">
        <v>8223</v>
      </c>
      <c r="H381" t="s">
        <v>8245</v>
      </c>
      <c r="I381">
        <v>1411264800</v>
      </c>
      <c r="J381">
        <v>1409620903</v>
      </c>
      <c r="K381" t="b">
        <v>0</v>
      </c>
      <c r="L381">
        <v>87</v>
      </c>
      <c r="M381" t="b">
        <v>1</v>
      </c>
      <c r="N381" t="s">
        <v>8269</v>
      </c>
      <c r="O381">
        <v>108</v>
      </c>
      <c r="P381">
        <v>46.61</v>
      </c>
      <c r="Q381" s="12" t="s">
        <v>8315</v>
      </c>
      <c r="R381" t="s">
        <v>8316</v>
      </c>
      <c r="S381" s="16">
        <v>41884.056747685187</v>
      </c>
      <c r="T381" s="16">
        <v>41903.083333333336</v>
      </c>
      <c r="U381">
        <f t="shared" si="36"/>
        <v>46.61</v>
      </c>
    </row>
    <row r="382" spans="1:21" ht="48" x14ac:dyDescent="0.2">
      <c r="A382" s="10">
        <v>3427</v>
      </c>
      <c r="B382" s="3" t="s">
        <v>3426</v>
      </c>
      <c r="C382" s="3" t="s">
        <v>7537</v>
      </c>
      <c r="D382" s="6">
        <v>1500</v>
      </c>
      <c r="E382" s="8">
        <v>1500</v>
      </c>
      <c r="F382" t="s">
        <v>8218</v>
      </c>
      <c r="G382" t="s">
        <v>8224</v>
      </c>
      <c r="H382" t="s">
        <v>8246</v>
      </c>
      <c r="I382">
        <v>1404314952</v>
      </c>
      <c r="J382">
        <v>1401722952</v>
      </c>
      <c r="K382" t="b">
        <v>0</v>
      </c>
      <c r="L382">
        <v>29</v>
      </c>
      <c r="M382" t="b">
        <v>1</v>
      </c>
      <c r="N382" t="s">
        <v>8269</v>
      </c>
      <c r="O382">
        <v>100</v>
      </c>
      <c r="P382">
        <v>51.72</v>
      </c>
      <c r="Q382" s="12" t="s">
        <v>8315</v>
      </c>
      <c r="R382" t="s">
        <v>8316</v>
      </c>
      <c r="S382" s="16">
        <v>41792.645277777774</v>
      </c>
      <c r="T382" s="16">
        <v>41822.645277777774</v>
      </c>
      <c r="U382">
        <f t="shared" si="36"/>
        <v>51.72</v>
      </c>
    </row>
    <row r="383" spans="1:21" ht="48" x14ac:dyDescent="0.2">
      <c r="A383" s="10">
        <v>3428</v>
      </c>
      <c r="B383" s="3" t="s">
        <v>3427</v>
      </c>
      <c r="C383" s="3" t="s">
        <v>7538</v>
      </c>
      <c r="D383" s="6">
        <v>2000</v>
      </c>
      <c r="E383" s="8">
        <v>2055</v>
      </c>
      <c r="F383" t="s">
        <v>8218</v>
      </c>
      <c r="G383" t="s">
        <v>8224</v>
      </c>
      <c r="H383" t="s">
        <v>8246</v>
      </c>
      <c r="I383">
        <v>1425142800</v>
      </c>
      <c r="J383">
        <v>1422983847</v>
      </c>
      <c r="K383" t="b">
        <v>0</v>
      </c>
      <c r="L383">
        <v>51</v>
      </c>
      <c r="M383" t="b">
        <v>1</v>
      </c>
      <c r="N383" t="s">
        <v>8269</v>
      </c>
      <c r="O383">
        <v>103</v>
      </c>
      <c r="P383">
        <v>40.29</v>
      </c>
      <c r="Q383" s="12" t="s">
        <v>8315</v>
      </c>
      <c r="R383" t="s">
        <v>8316</v>
      </c>
      <c r="S383" s="16">
        <v>42038.720451388886</v>
      </c>
      <c r="T383" s="16">
        <v>42063.708333333328</v>
      </c>
      <c r="U383">
        <f t="shared" si="36"/>
        <v>40.29</v>
      </c>
    </row>
    <row r="384" spans="1:21" ht="48" x14ac:dyDescent="0.2">
      <c r="A384" s="10">
        <v>3429</v>
      </c>
      <c r="B384" s="3" t="s">
        <v>3428</v>
      </c>
      <c r="C384" s="3" t="s">
        <v>7539</v>
      </c>
      <c r="D384" s="6">
        <v>150</v>
      </c>
      <c r="E384" s="8">
        <v>195</v>
      </c>
      <c r="F384" t="s">
        <v>8218</v>
      </c>
      <c r="G384" t="s">
        <v>8224</v>
      </c>
      <c r="H384" t="s">
        <v>8246</v>
      </c>
      <c r="I384">
        <v>1478046661</v>
      </c>
      <c r="J384">
        <v>1476837061</v>
      </c>
      <c r="K384" t="b">
        <v>0</v>
      </c>
      <c r="L384">
        <v>12</v>
      </c>
      <c r="M384" t="b">
        <v>1</v>
      </c>
      <c r="N384" t="s">
        <v>8269</v>
      </c>
      <c r="O384">
        <v>130</v>
      </c>
      <c r="P384">
        <v>16.25</v>
      </c>
      <c r="Q384" s="12" t="s">
        <v>8315</v>
      </c>
      <c r="R384" t="s">
        <v>8316</v>
      </c>
      <c r="S384" s="16">
        <v>42662.021539351852</v>
      </c>
      <c r="T384" s="16">
        <v>42676.021539351852</v>
      </c>
      <c r="U384">
        <f t="shared" si="36"/>
        <v>16.25</v>
      </c>
    </row>
    <row r="385" spans="1:21" ht="48" x14ac:dyDescent="0.2">
      <c r="A385" s="10">
        <v>3430</v>
      </c>
      <c r="B385" s="3" t="s">
        <v>3429</v>
      </c>
      <c r="C385" s="3" t="s">
        <v>7540</v>
      </c>
      <c r="D385" s="6">
        <v>2000</v>
      </c>
      <c r="E385" s="8">
        <v>2170.9899999999998</v>
      </c>
      <c r="F385" t="s">
        <v>8218</v>
      </c>
      <c r="G385" t="s">
        <v>8224</v>
      </c>
      <c r="H385" t="s">
        <v>8246</v>
      </c>
      <c r="I385">
        <v>1406760101</v>
      </c>
      <c r="J385">
        <v>1404168101</v>
      </c>
      <c r="K385" t="b">
        <v>0</v>
      </c>
      <c r="L385">
        <v>72</v>
      </c>
      <c r="M385" t="b">
        <v>1</v>
      </c>
      <c r="N385" t="s">
        <v>8269</v>
      </c>
      <c r="O385">
        <v>109</v>
      </c>
      <c r="P385">
        <v>30.15</v>
      </c>
      <c r="Q385" s="12" t="s">
        <v>8315</v>
      </c>
      <c r="R385" t="s">
        <v>8316</v>
      </c>
      <c r="S385" s="16">
        <v>41820.945613425924</v>
      </c>
      <c r="T385" s="16">
        <v>41850.945613425924</v>
      </c>
      <c r="U385">
        <f t="shared" si="36"/>
        <v>30.15</v>
      </c>
    </row>
    <row r="386" spans="1:21" ht="48" x14ac:dyDescent="0.2">
      <c r="A386" s="10">
        <v>3431</v>
      </c>
      <c r="B386" s="3" t="s">
        <v>3430</v>
      </c>
      <c r="C386" s="3" t="s">
        <v>7541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1408383153</v>
      </c>
      <c r="J386">
        <v>1405791153</v>
      </c>
      <c r="K386" t="b">
        <v>0</v>
      </c>
      <c r="L386">
        <v>21</v>
      </c>
      <c r="M386" t="b">
        <v>1</v>
      </c>
      <c r="N386" t="s">
        <v>8269</v>
      </c>
      <c r="O386">
        <v>100</v>
      </c>
      <c r="P386">
        <v>95.24</v>
      </c>
      <c r="Q386" s="12" t="s">
        <v>8315</v>
      </c>
      <c r="R386" t="s">
        <v>8316</v>
      </c>
      <c r="S386" s="16">
        <v>41839.730937500004</v>
      </c>
      <c r="T386" s="16">
        <v>41869.730937500004</v>
      </c>
      <c r="U386">
        <f t="shared" si="36"/>
        <v>95.24</v>
      </c>
    </row>
    <row r="387" spans="1:21" ht="48" x14ac:dyDescent="0.2">
      <c r="A387" s="10">
        <v>3432</v>
      </c>
      <c r="B387" s="3" t="s">
        <v>3431</v>
      </c>
      <c r="C387" s="3" t="s">
        <v>7542</v>
      </c>
      <c r="D387" s="6">
        <v>2000</v>
      </c>
      <c r="E387" s="8">
        <v>2193</v>
      </c>
      <c r="F387" t="s">
        <v>8218</v>
      </c>
      <c r="G387" t="s">
        <v>8223</v>
      </c>
      <c r="H387" t="s">
        <v>8245</v>
      </c>
      <c r="I387">
        <v>1454709600</v>
      </c>
      <c r="J387">
        <v>1452520614</v>
      </c>
      <c r="K387" t="b">
        <v>0</v>
      </c>
      <c r="L387">
        <v>42</v>
      </c>
      <c r="M387" t="b">
        <v>1</v>
      </c>
      <c r="N387" t="s">
        <v>8269</v>
      </c>
      <c r="O387">
        <v>110</v>
      </c>
      <c r="P387">
        <v>52.21</v>
      </c>
      <c r="Q387" s="12" t="s">
        <v>8315</v>
      </c>
      <c r="R387" t="s">
        <v>8316</v>
      </c>
      <c r="S387" s="16">
        <v>42380.581180555557</v>
      </c>
      <c r="T387" s="16">
        <v>42405.916666666672</v>
      </c>
      <c r="U387">
        <f t="shared" si="36"/>
        <v>52.21</v>
      </c>
    </row>
    <row r="388" spans="1:21" ht="48" x14ac:dyDescent="0.2">
      <c r="A388" s="10">
        <v>3433</v>
      </c>
      <c r="B388" s="3" t="s">
        <v>3432</v>
      </c>
      <c r="C388" s="3" t="s">
        <v>7543</v>
      </c>
      <c r="D388" s="6">
        <v>9500</v>
      </c>
      <c r="E388" s="8">
        <v>9525</v>
      </c>
      <c r="F388" t="s">
        <v>8218</v>
      </c>
      <c r="G388" t="s">
        <v>8223</v>
      </c>
      <c r="H388" t="s">
        <v>8245</v>
      </c>
      <c r="I388">
        <v>1402974000</v>
      </c>
      <c r="J388">
        <v>1400290255</v>
      </c>
      <c r="K388" t="b">
        <v>0</v>
      </c>
      <c r="L388">
        <v>71</v>
      </c>
      <c r="M388" t="b">
        <v>1</v>
      </c>
      <c r="N388" t="s">
        <v>8269</v>
      </c>
      <c r="O388">
        <v>100</v>
      </c>
      <c r="P388">
        <v>134.15</v>
      </c>
      <c r="Q388" s="12" t="s">
        <v>8315</v>
      </c>
      <c r="R388" t="s">
        <v>8316</v>
      </c>
      <c r="S388" s="16">
        <v>41776.063136574077</v>
      </c>
      <c r="T388" s="16">
        <v>41807.125</v>
      </c>
      <c r="U388">
        <f t="shared" ref="U388:U398" si="37">IFERROR(ROUND(E388/L388,2),0)</f>
        <v>134.15</v>
      </c>
    </row>
    <row r="389" spans="1:21" ht="48" x14ac:dyDescent="0.2">
      <c r="A389" s="10">
        <v>3434</v>
      </c>
      <c r="B389" s="3" t="s">
        <v>3433</v>
      </c>
      <c r="C389" s="3" t="s">
        <v>7544</v>
      </c>
      <c r="D389" s="6">
        <v>10000</v>
      </c>
      <c r="E389" s="8">
        <v>10555</v>
      </c>
      <c r="F389" t="s">
        <v>8218</v>
      </c>
      <c r="G389" t="s">
        <v>8223</v>
      </c>
      <c r="H389" t="s">
        <v>8245</v>
      </c>
      <c r="I389">
        <v>1404983269</v>
      </c>
      <c r="J389">
        <v>1402391269</v>
      </c>
      <c r="K389" t="b">
        <v>0</v>
      </c>
      <c r="L389">
        <v>168</v>
      </c>
      <c r="M389" t="b">
        <v>1</v>
      </c>
      <c r="N389" t="s">
        <v>8269</v>
      </c>
      <c r="O389">
        <v>106</v>
      </c>
      <c r="P389">
        <v>62.83</v>
      </c>
      <c r="Q389" s="12" t="s">
        <v>8315</v>
      </c>
      <c r="R389" t="s">
        <v>8316</v>
      </c>
      <c r="S389" s="16">
        <v>41800.380428240744</v>
      </c>
      <c r="T389" s="16">
        <v>41830.380428240744</v>
      </c>
      <c r="U389">
        <f t="shared" si="37"/>
        <v>62.83</v>
      </c>
    </row>
    <row r="390" spans="1:21" ht="48" x14ac:dyDescent="0.2">
      <c r="A390" s="10">
        <v>3435</v>
      </c>
      <c r="B390" s="3" t="s">
        <v>3434</v>
      </c>
      <c r="C390" s="3" t="s">
        <v>7545</v>
      </c>
      <c r="D390" s="6">
        <v>1000</v>
      </c>
      <c r="E390" s="8">
        <v>1120</v>
      </c>
      <c r="F390" t="s">
        <v>8218</v>
      </c>
      <c r="G390" t="s">
        <v>8223</v>
      </c>
      <c r="H390" t="s">
        <v>8245</v>
      </c>
      <c r="I390">
        <v>1470538800</v>
      </c>
      <c r="J390">
        <v>1469112493</v>
      </c>
      <c r="K390" t="b">
        <v>0</v>
      </c>
      <c r="L390">
        <v>19</v>
      </c>
      <c r="M390" t="b">
        <v>1</v>
      </c>
      <c r="N390" t="s">
        <v>8269</v>
      </c>
      <c r="O390">
        <v>112</v>
      </c>
      <c r="P390">
        <v>58.95</v>
      </c>
      <c r="Q390" s="12" t="s">
        <v>8315</v>
      </c>
      <c r="R390" t="s">
        <v>8316</v>
      </c>
      <c r="S390" s="16">
        <v>42572.61681712963</v>
      </c>
      <c r="T390" s="16">
        <v>42589.125</v>
      </c>
      <c r="U390">
        <f t="shared" si="37"/>
        <v>58.95</v>
      </c>
    </row>
    <row r="391" spans="1:21" ht="48" x14ac:dyDescent="0.2">
      <c r="A391" s="10">
        <v>3436</v>
      </c>
      <c r="B391" s="3" t="s">
        <v>3435</v>
      </c>
      <c r="C391" s="3" t="s">
        <v>7546</v>
      </c>
      <c r="D391" s="6">
        <v>5000</v>
      </c>
      <c r="E391" s="8">
        <v>5295</v>
      </c>
      <c r="F391" t="s">
        <v>8218</v>
      </c>
      <c r="G391" t="s">
        <v>8223</v>
      </c>
      <c r="H391" t="s">
        <v>8245</v>
      </c>
      <c r="I391">
        <v>1408638480</v>
      </c>
      <c r="J391">
        <v>1406811593</v>
      </c>
      <c r="K391" t="b">
        <v>0</v>
      </c>
      <c r="L391">
        <v>37</v>
      </c>
      <c r="M391" t="b">
        <v>1</v>
      </c>
      <c r="N391" t="s">
        <v>8269</v>
      </c>
      <c r="O391">
        <v>106</v>
      </c>
      <c r="P391">
        <v>143.11000000000001</v>
      </c>
      <c r="Q391" s="12" t="s">
        <v>8315</v>
      </c>
      <c r="R391" t="s">
        <v>8316</v>
      </c>
      <c r="S391" s="16">
        <v>41851.541585648149</v>
      </c>
      <c r="T391" s="16">
        <v>41872.686111111114</v>
      </c>
      <c r="U391">
        <f t="shared" si="37"/>
        <v>143.11000000000001</v>
      </c>
    </row>
    <row r="392" spans="1:21" ht="48" x14ac:dyDescent="0.2">
      <c r="A392" s="10">
        <v>3437</v>
      </c>
      <c r="B392" s="3" t="s">
        <v>3436</v>
      </c>
      <c r="C392" s="3" t="s">
        <v>7547</v>
      </c>
      <c r="D392" s="6">
        <v>3000</v>
      </c>
      <c r="E392" s="8">
        <v>3030</v>
      </c>
      <c r="F392" t="s">
        <v>8218</v>
      </c>
      <c r="G392" t="s">
        <v>8223</v>
      </c>
      <c r="H392" t="s">
        <v>8245</v>
      </c>
      <c r="I392">
        <v>1440003820</v>
      </c>
      <c r="J392">
        <v>1437411820</v>
      </c>
      <c r="K392" t="b">
        <v>0</v>
      </c>
      <c r="L392">
        <v>36</v>
      </c>
      <c r="M392" t="b">
        <v>1</v>
      </c>
      <c r="N392" t="s">
        <v>8269</v>
      </c>
      <c r="O392">
        <v>101</v>
      </c>
      <c r="P392">
        <v>84.17</v>
      </c>
      <c r="Q392" s="12" t="s">
        <v>8315</v>
      </c>
      <c r="R392" t="s">
        <v>8316</v>
      </c>
      <c r="S392" s="16">
        <v>42205.710879629631</v>
      </c>
      <c r="T392" s="16">
        <v>42235.710879629631</v>
      </c>
      <c r="U392">
        <f t="shared" si="37"/>
        <v>84.17</v>
      </c>
    </row>
    <row r="393" spans="1:21" ht="48" x14ac:dyDescent="0.2">
      <c r="A393" s="10">
        <v>3438</v>
      </c>
      <c r="B393" s="3" t="s">
        <v>3437</v>
      </c>
      <c r="C393" s="3" t="s">
        <v>7548</v>
      </c>
      <c r="D393" s="6">
        <v>2500</v>
      </c>
      <c r="E393" s="8">
        <v>2605</v>
      </c>
      <c r="F393" t="s">
        <v>8218</v>
      </c>
      <c r="G393" t="s">
        <v>8224</v>
      </c>
      <c r="H393" t="s">
        <v>8246</v>
      </c>
      <c r="I393">
        <v>1430600400</v>
      </c>
      <c r="J393">
        <v>1428358567</v>
      </c>
      <c r="K393" t="b">
        <v>0</v>
      </c>
      <c r="L393">
        <v>14</v>
      </c>
      <c r="M393" t="b">
        <v>1</v>
      </c>
      <c r="N393" t="s">
        <v>8269</v>
      </c>
      <c r="O393">
        <v>104</v>
      </c>
      <c r="P393">
        <v>186.07</v>
      </c>
      <c r="Q393" s="12" t="s">
        <v>8315</v>
      </c>
      <c r="R393" t="s">
        <v>8316</v>
      </c>
      <c r="S393" s="16">
        <v>42100.927858796291</v>
      </c>
      <c r="T393" s="16">
        <v>42126.875</v>
      </c>
      <c r="U393">
        <f t="shared" si="37"/>
        <v>186.07</v>
      </c>
    </row>
    <row r="394" spans="1:21" ht="32" x14ac:dyDescent="0.2">
      <c r="A394" s="10">
        <v>3439</v>
      </c>
      <c r="B394" s="3" t="s">
        <v>3438</v>
      </c>
      <c r="C394" s="3" t="s">
        <v>7549</v>
      </c>
      <c r="D394" s="6">
        <v>1200</v>
      </c>
      <c r="E394" s="8">
        <v>1616.14</v>
      </c>
      <c r="F394" t="s">
        <v>8218</v>
      </c>
      <c r="G394" t="s">
        <v>8223</v>
      </c>
      <c r="H394" t="s">
        <v>8245</v>
      </c>
      <c r="I394">
        <v>1453179540</v>
      </c>
      <c r="J394">
        <v>1452030730</v>
      </c>
      <c r="K394" t="b">
        <v>0</v>
      </c>
      <c r="L394">
        <v>18</v>
      </c>
      <c r="M394" t="b">
        <v>1</v>
      </c>
      <c r="N394" t="s">
        <v>8269</v>
      </c>
      <c r="O394">
        <v>135</v>
      </c>
      <c r="P394">
        <v>89.79</v>
      </c>
      <c r="Q394" s="12" t="s">
        <v>8315</v>
      </c>
      <c r="R394" t="s">
        <v>8316</v>
      </c>
      <c r="S394" s="16">
        <v>42374.911226851851</v>
      </c>
      <c r="T394" s="16">
        <v>42388.207638888889</v>
      </c>
      <c r="U394">
        <f t="shared" si="37"/>
        <v>89.79</v>
      </c>
    </row>
    <row r="395" spans="1:21" ht="48" x14ac:dyDescent="0.2">
      <c r="A395" s="10">
        <v>3440</v>
      </c>
      <c r="B395" s="3" t="s">
        <v>3439</v>
      </c>
      <c r="C395" s="3" t="s">
        <v>7550</v>
      </c>
      <c r="D395" s="6">
        <v>5000</v>
      </c>
      <c r="E395" s="8">
        <v>5260.92</v>
      </c>
      <c r="F395" t="s">
        <v>8218</v>
      </c>
      <c r="G395" t="s">
        <v>8223</v>
      </c>
      <c r="H395" t="s">
        <v>8245</v>
      </c>
      <c r="I395">
        <v>1405095300</v>
      </c>
      <c r="J395">
        <v>1403146628</v>
      </c>
      <c r="K395" t="b">
        <v>0</v>
      </c>
      <c r="L395">
        <v>82</v>
      </c>
      <c r="M395" t="b">
        <v>1</v>
      </c>
      <c r="N395" t="s">
        <v>8269</v>
      </c>
      <c r="O395">
        <v>105</v>
      </c>
      <c r="P395">
        <v>64.16</v>
      </c>
      <c r="Q395" s="12" t="s">
        <v>8315</v>
      </c>
      <c r="R395" t="s">
        <v>8316</v>
      </c>
      <c r="S395" s="16">
        <v>41809.12300925926</v>
      </c>
      <c r="T395" s="16">
        <v>41831.677083333336</v>
      </c>
      <c r="U395">
        <f t="shared" si="37"/>
        <v>64.16</v>
      </c>
    </row>
    <row r="396" spans="1:21" ht="48" x14ac:dyDescent="0.2">
      <c r="A396" s="10">
        <v>3441</v>
      </c>
      <c r="B396" s="3" t="s">
        <v>3440</v>
      </c>
      <c r="C396" s="3" t="s">
        <v>7551</v>
      </c>
      <c r="D396" s="6">
        <v>2500</v>
      </c>
      <c r="E396" s="8">
        <v>2565</v>
      </c>
      <c r="F396" t="s">
        <v>8218</v>
      </c>
      <c r="G396" t="s">
        <v>8223</v>
      </c>
      <c r="H396" t="s">
        <v>8245</v>
      </c>
      <c r="I396">
        <v>1447445820</v>
      </c>
      <c r="J396">
        <v>1445077121</v>
      </c>
      <c r="K396" t="b">
        <v>0</v>
      </c>
      <c r="L396">
        <v>43</v>
      </c>
      <c r="M396" t="b">
        <v>1</v>
      </c>
      <c r="N396" t="s">
        <v>8269</v>
      </c>
      <c r="O396">
        <v>103</v>
      </c>
      <c r="P396">
        <v>59.65</v>
      </c>
      <c r="Q396" s="12" t="s">
        <v>8315</v>
      </c>
      <c r="R396" t="s">
        <v>8316</v>
      </c>
      <c r="S396" s="16">
        <v>42294.429641203707</v>
      </c>
      <c r="T396" s="16">
        <v>42321.845138888893</v>
      </c>
      <c r="U396">
        <f t="shared" si="37"/>
        <v>59.65</v>
      </c>
    </row>
    <row r="397" spans="1:21" ht="48" x14ac:dyDescent="0.2">
      <c r="A397" s="10">
        <v>3442</v>
      </c>
      <c r="B397" s="3" t="s">
        <v>3441</v>
      </c>
      <c r="C397" s="3" t="s">
        <v>7552</v>
      </c>
      <c r="D397" s="6">
        <v>250</v>
      </c>
      <c r="E397" s="8">
        <v>250</v>
      </c>
      <c r="F397" t="s">
        <v>8218</v>
      </c>
      <c r="G397" t="s">
        <v>8223</v>
      </c>
      <c r="H397" t="s">
        <v>8245</v>
      </c>
      <c r="I397">
        <v>1433016672</v>
      </c>
      <c r="J397">
        <v>1430424672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31.25</v>
      </c>
      <c r="Q397" s="12" t="s">
        <v>8315</v>
      </c>
      <c r="R397" t="s">
        <v>8316</v>
      </c>
      <c r="S397" s="16">
        <v>42124.841111111105</v>
      </c>
      <c r="T397" s="16">
        <v>42154.841111111105</v>
      </c>
      <c r="U397">
        <f t="shared" si="37"/>
        <v>31.25</v>
      </c>
    </row>
    <row r="398" spans="1:21" ht="48" x14ac:dyDescent="0.2">
      <c r="A398" s="10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12" t="s">
        <v>8315</v>
      </c>
      <c r="R398" t="s">
        <v>8316</v>
      </c>
      <c r="S398" s="16">
        <v>41861.524837962963</v>
      </c>
      <c r="T398" s="16">
        <v>41891.524837962963</v>
      </c>
      <c r="U398">
        <f t="shared" si="37"/>
        <v>41.22</v>
      </c>
    </row>
    <row r="399" spans="1:21" ht="48" x14ac:dyDescent="0.2">
      <c r="A399" s="10">
        <v>3444</v>
      </c>
      <c r="B399" s="3" t="s">
        <v>3443</v>
      </c>
      <c r="C399" s="3" t="s">
        <v>7554</v>
      </c>
      <c r="D399" s="6">
        <v>300</v>
      </c>
      <c r="E399" s="8">
        <v>867</v>
      </c>
      <c r="F399" t="s">
        <v>8218</v>
      </c>
      <c r="G399" t="s">
        <v>8225</v>
      </c>
      <c r="H399" t="s">
        <v>8247</v>
      </c>
      <c r="I399">
        <v>1465394340</v>
      </c>
      <c r="J399">
        <v>1464677986</v>
      </c>
      <c r="K399" t="b">
        <v>0</v>
      </c>
      <c r="L399">
        <v>20</v>
      </c>
      <c r="M399" t="b">
        <v>1</v>
      </c>
      <c r="N399" t="s">
        <v>8269</v>
      </c>
      <c r="O399">
        <v>289</v>
      </c>
      <c r="P399">
        <v>43.35</v>
      </c>
      <c r="Q399" s="12" t="s">
        <v>8315</v>
      </c>
      <c r="R399" t="s">
        <v>8316</v>
      </c>
      <c r="S399" s="16">
        <v>42521.291504629626</v>
      </c>
      <c r="T399" s="16">
        <v>42529.582638888889</v>
      </c>
      <c r="U399">
        <f t="shared" ref="U399:U431" si="38">IFERROR(ROUND(E399/L399,2),0)</f>
        <v>43.35</v>
      </c>
    </row>
    <row r="400" spans="1:21" ht="32" x14ac:dyDescent="0.2">
      <c r="A400" s="10">
        <v>3445</v>
      </c>
      <c r="B400" s="3" t="s">
        <v>3444</v>
      </c>
      <c r="C400" s="3" t="s">
        <v>7555</v>
      </c>
      <c r="D400" s="6">
        <v>2000</v>
      </c>
      <c r="E400" s="8">
        <v>2000</v>
      </c>
      <c r="F400" t="s">
        <v>8218</v>
      </c>
      <c r="G400" t="s">
        <v>8224</v>
      </c>
      <c r="H400" t="s">
        <v>8246</v>
      </c>
      <c r="I400">
        <v>1445604236</v>
      </c>
      <c r="J400">
        <v>1443185036</v>
      </c>
      <c r="K400" t="b">
        <v>0</v>
      </c>
      <c r="L400">
        <v>31</v>
      </c>
      <c r="M400" t="b">
        <v>1</v>
      </c>
      <c r="N400" t="s">
        <v>8269</v>
      </c>
      <c r="O400">
        <v>100</v>
      </c>
      <c r="P400">
        <v>64.52</v>
      </c>
      <c r="Q400" s="12" t="s">
        <v>8315</v>
      </c>
      <c r="R400" t="s">
        <v>8316</v>
      </c>
      <c r="S400" s="16">
        <v>42272.530509259261</v>
      </c>
      <c r="T400" s="16">
        <v>42300.530509259261</v>
      </c>
      <c r="U400">
        <f t="shared" si="38"/>
        <v>64.52</v>
      </c>
    </row>
    <row r="401" spans="1:21" ht="48" x14ac:dyDescent="0.2">
      <c r="A401" s="10">
        <v>3446</v>
      </c>
      <c r="B401" s="3" t="s">
        <v>3445</v>
      </c>
      <c r="C401" s="3" t="s">
        <v>7556</v>
      </c>
      <c r="D401" s="6">
        <v>1000</v>
      </c>
      <c r="E401" s="8">
        <v>1082</v>
      </c>
      <c r="F401" t="s">
        <v>8218</v>
      </c>
      <c r="G401" t="s">
        <v>8224</v>
      </c>
      <c r="H401" t="s">
        <v>8246</v>
      </c>
      <c r="I401">
        <v>1423138800</v>
      </c>
      <c r="J401">
        <v>1421092725</v>
      </c>
      <c r="K401" t="b">
        <v>0</v>
      </c>
      <c r="L401">
        <v>25</v>
      </c>
      <c r="M401" t="b">
        <v>1</v>
      </c>
      <c r="N401" t="s">
        <v>8269</v>
      </c>
      <c r="O401">
        <v>108</v>
      </c>
      <c r="P401">
        <v>43.28</v>
      </c>
      <c r="Q401" s="12" t="s">
        <v>8315</v>
      </c>
      <c r="R401" t="s">
        <v>8316</v>
      </c>
      <c r="S401" s="16">
        <v>42016.832465277781</v>
      </c>
      <c r="T401" s="16">
        <v>42040.513888888891</v>
      </c>
      <c r="U401">
        <f t="shared" si="38"/>
        <v>43.28</v>
      </c>
    </row>
    <row r="402" spans="1:21" ht="32" x14ac:dyDescent="0.2">
      <c r="A402" s="10">
        <v>3447</v>
      </c>
      <c r="B402" s="3" t="s">
        <v>3446</v>
      </c>
      <c r="C402" s="3" t="s">
        <v>7557</v>
      </c>
      <c r="D402" s="6">
        <v>1000</v>
      </c>
      <c r="E402" s="8">
        <v>1078</v>
      </c>
      <c r="F402" t="s">
        <v>8218</v>
      </c>
      <c r="G402" t="s">
        <v>8223</v>
      </c>
      <c r="H402" t="s">
        <v>8245</v>
      </c>
      <c r="I402">
        <v>1458332412</v>
      </c>
      <c r="J402">
        <v>1454448012</v>
      </c>
      <c r="K402" t="b">
        <v>0</v>
      </c>
      <c r="L402">
        <v>14</v>
      </c>
      <c r="M402" t="b">
        <v>1</v>
      </c>
      <c r="N402" t="s">
        <v>8269</v>
      </c>
      <c r="O402">
        <v>108</v>
      </c>
      <c r="P402">
        <v>77</v>
      </c>
      <c r="Q402" s="12" t="s">
        <v>8315</v>
      </c>
      <c r="R402" t="s">
        <v>8316</v>
      </c>
      <c r="S402" s="16">
        <v>42402.889027777783</v>
      </c>
      <c r="T402" s="16">
        <v>42447.847361111111</v>
      </c>
      <c r="U402">
        <f t="shared" si="38"/>
        <v>77</v>
      </c>
    </row>
    <row r="403" spans="1:21" ht="48" x14ac:dyDescent="0.2">
      <c r="A403" s="10">
        <v>3448</v>
      </c>
      <c r="B403" s="3" t="s">
        <v>3447</v>
      </c>
      <c r="C403" s="3" t="s">
        <v>7558</v>
      </c>
      <c r="D403" s="6">
        <v>2100</v>
      </c>
      <c r="E403" s="8">
        <v>2305</v>
      </c>
      <c r="F403" t="s">
        <v>8218</v>
      </c>
      <c r="G403" t="s">
        <v>8223</v>
      </c>
      <c r="H403" t="s">
        <v>8245</v>
      </c>
      <c r="I403">
        <v>1418784689</v>
      </c>
      <c r="J403">
        <v>1416192689</v>
      </c>
      <c r="K403" t="b">
        <v>0</v>
      </c>
      <c r="L403">
        <v>45</v>
      </c>
      <c r="M403" t="b">
        <v>1</v>
      </c>
      <c r="N403" t="s">
        <v>8269</v>
      </c>
      <c r="O403">
        <v>110</v>
      </c>
      <c r="P403">
        <v>51.22</v>
      </c>
      <c r="Q403" s="12" t="s">
        <v>8315</v>
      </c>
      <c r="R403" t="s">
        <v>8316</v>
      </c>
      <c r="S403" s="16">
        <v>41960.119085648148</v>
      </c>
      <c r="T403" s="16">
        <v>41990.119085648148</v>
      </c>
      <c r="U403">
        <f t="shared" si="38"/>
        <v>51.22</v>
      </c>
    </row>
    <row r="404" spans="1:21" ht="48" x14ac:dyDescent="0.2">
      <c r="A404" s="10">
        <v>3449</v>
      </c>
      <c r="B404" s="3" t="s">
        <v>3448</v>
      </c>
      <c r="C404" s="3" t="s">
        <v>7559</v>
      </c>
      <c r="D404" s="6">
        <v>800</v>
      </c>
      <c r="E404" s="8">
        <v>1365</v>
      </c>
      <c r="F404" t="s">
        <v>8218</v>
      </c>
      <c r="G404" t="s">
        <v>8223</v>
      </c>
      <c r="H404" t="s">
        <v>8245</v>
      </c>
      <c r="I404">
        <v>1468036800</v>
      </c>
      <c r="J404">
        <v>1465607738</v>
      </c>
      <c r="K404" t="b">
        <v>0</v>
      </c>
      <c r="L404">
        <v>20</v>
      </c>
      <c r="M404" t="b">
        <v>1</v>
      </c>
      <c r="N404" t="s">
        <v>8269</v>
      </c>
      <c r="O404">
        <v>171</v>
      </c>
      <c r="P404">
        <v>68.25</v>
      </c>
      <c r="Q404" s="12" t="s">
        <v>8315</v>
      </c>
      <c r="R404" t="s">
        <v>8316</v>
      </c>
      <c r="S404" s="16">
        <v>42532.052523148144</v>
      </c>
      <c r="T404" s="16">
        <v>42560.166666666672</v>
      </c>
      <c r="U404">
        <f t="shared" si="38"/>
        <v>68.25</v>
      </c>
    </row>
    <row r="405" spans="1:21" ht="48" x14ac:dyDescent="0.2">
      <c r="A405" s="10">
        <v>3450</v>
      </c>
      <c r="B405" s="3" t="s">
        <v>3449</v>
      </c>
      <c r="C405" s="3" t="s">
        <v>7560</v>
      </c>
      <c r="D405" s="6">
        <v>500</v>
      </c>
      <c r="E405" s="8">
        <v>760</v>
      </c>
      <c r="F405" t="s">
        <v>8218</v>
      </c>
      <c r="G405" t="s">
        <v>8224</v>
      </c>
      <c r="H405" t="s">
        <v>8246</v>
      </c>
      <c r="I405">
        <v>1427990071</v>
      </c>
      <c r="J405">
        <v>1422809671</v>
      </c>
      <c r="K405" t="b">
        <v>0</v>
      </c>
      <c r="L405">
        <v>39</v>
      </c>
      <c r="M405" t="b">
        <v>1</v>
      </c>
      <c r="N405" t="s">
        <v>8269</v>
      </c>
      <c r="O405">
        <v>152</v>
      </c>
      <c r="P405">
        <v>19.489999999999998</v>
      </c>
      <c r="Q405" s="12" t="s">
        <v>8315</v>
      </c>
      <c r="R405" t="s">
        <v>8316</v>
      </c>
      <c r="S405" s="16">
        <v>42036.704525462963</v>
      </c>
      <c r="T405" s="16">
        <v>42096.662858796291</v>
      </c>
      <c r="U405">
        <f t="shared" si="38"/>
        <v>19.489999999999998</v>
      </c>
    </row>
    <row r="406" spans="1:21" ht="48" x14ac:dyDescent="0.2">
      <c r="A406" s="10">
        <v>3451</v>
      </c>
      <c r="B406" s="3" t="s">
        <v>3450</v>
      </c>
      <c r="C406" s="3" t="s">
        <v>7561</v>
      </c>
      <c r="D406" s="6">
        <v>650</v>
      </c>
      <c r="E406" s="8">
        <v>658</v>
      </c>
      <c r="F406" t="s">
        <v>8218</v>
      </c>
      <c r="G406" t="s">
        <v>8223</v>
      </c>
      <c r="H406" t="s">
        <v>8245</v>
      </c>
      <c r="I406">
        <v>1429636927</v>
      </c>
      <c r="J406">
        <v>1427304127</v>
      </c>
      <c r="K406" t="b">
        <v>0</v>
      </c>
      <c r="L406">
        <v>16</v>
      </c>
      <c r="M406" t="b">
        <v>1</v>
      </c>
      <c r="N406" t="s">
        <v>8269</v>
      </c>
      <c r="O406">
        <v>101</v>
      </c>
      <c r="P406">
        <v>41.13</v>
      </c>
      <c r="Q406" s="12" t="s">
        <v>8315</v>
      </c>
      <c r="R406" t="s">
        <v>8316</v>
      </c>
      <c r="S406" s="16">
        <v>42088.723692129628</v>
      </c>
      <c r="T406" s="16">
        <v>42115.723692129628</v>
      </c>
      <c r="U406">
        <f t="shared" si="38"/>
        <v>41.13</v>
      </c>
    </row>
    <row r="407" spans="1:21" ht="48" x14ac:dyDescent="0.2">
      <c r="A407" s="10">
        <v>3452</v>
      </c>
      <c r="B407" s="3" t="s">
        <v>3451</v>
      </c>
      <c r="C407" s="3" t="s">
        <v>7562</v>
      </c>
      <c r="D407" s="6">
        <v>1000</v>
      </c>
      <c r="E407" s="8">
        <v>1532</v>
      </c>
      <c r="F407" t="s">
        <v>8218</v>
      </c>
      <c r="G407" t="s">
        <v>8223</v>
      </c>
      <c r="H407" t="s">
        <v>8245</v>
      </c>
      <c r="I407">
        <v>1406087940</v>
      </c>
      <c r="J407">
        <v>1404141626</v>
      </c>
      <c r="K407" t="b">
        <v>0</v>
      </c>
      <c r="L407">
        <v>37</v>
      </c>
      <c r="M407" t="b">
        <v>1</v>
      </c>
      <c r="N407" t="s">
        <v>8269</v>
      </c>
      <c r="O407">
        <v>153</v>
      </c>
      <c r="P407">
        <v>41.41</v>
      </c>
      <c r="Q407" s="12" t="s">
        <v>8315</v>
      </c>
      <c r="R407" t="s">
        <v>8316</v>
      </c>
      <c r="S407" s="16">
        <v>41820.639189814814</v>
      </c>
      <c r="T407" s="16">
        <v>41843.165972222225</v>
      </c>
      <c r="U407">
        <f t="shared" si="38"/>
        <v>41.41</v>
      </c>
    </row>
    <row r="408" spans="1:21" ht="48" x14ac:dyDescent="0.2">
      <c r="A408" s="10">
        <v>3453</v>
      </c>
      <c r="B408" s="3" t="s">
        <v>3452</v>
      </c>
      <c r="C408" s="3" t="s">
        <v>7563</v>
      </c>
      <c r="D408" s="6">
        <v>300</v>
      </c>
      <c r="E408" s="8">
        <v>385</v>
      </c>
      <c r="F408" t="s">
        <v>8218</v>
      </c>
      <c r="G408" t="s">
        <v>8224</v>
      </c>
      <c r="H408" t="s">
        <v>8246</v>
      </c>
      <c r="I408">
        <v>1471130956</v>
      </c>
      <c r="J408">
        <v>1465946956</v>
      </c>
      <c r="K408" t="b">
        <v>0</v>
      </c>
      <c r="L408">
        <v>14</v>
      </c>
      <c r="M408" t="b">
        <v>1</v>
      </c>
      <c r="N408" t="s">
        <v>8269</v>
      </c>
      <c r="O408">
        <v>128</v>
      </c>
      <c r="P408">
        <v>27.5</v>
      </c>
      <c r="Q408" s="12" t="s">
        <v>8315</v>
      </c>
      <c r="R408" t="s">
        <v>8316</v>
      </c>
      <c r="S408" s="16">
        <v>42535.97865740741</v>
      </c>
      <c r="T408" s="16">
        <v>42595.97865740741</v>
      </c>
      <c r="U408">
        <f t="shared" si="38"/>
        <v>27.5</v>
      </c>
    </row>
    <row r="409" spans="1:21" ht="48" x14ac:dyDescent="0.2">
      <c r="A409" s="10">
        <v>3454</v>
      </c>
      <c r="B409" s="3" t="s">
        <v>3453</v>
      </c>
      <c r="C409" s="3" t="s">
        <v>7564</v>
      </c>
      <c r="D409" s="6">
        <v>700</v>
      </c>
      <c r="E409" s="8">
        <v>705</v>
      </c>
      <c r="F409" t="s">
        <v>8218</v>
      </c>
      <c r="G409" t="s">
        <v>8224</v>
      </c>
      <c r="H409" t="s">
        <v>8246</v>
      </c>
      <c r="I409">
        <v>1406825159</v>
      </c>
      <c r="J409">
        <v>1404233159</v>
      </c>
      <c r="K409" t="b">
        <v>0</v>
      </c>
      <c r="L409">
        <v>21</v>
      </c>
      <c r="M409" t="b">
        <v>1</v>
      </c>
      <c r="N409" t="s">
        <v>8269</v>
      </c>
      <c r="O409">
        <v>101</v>
      </c>
      <c r="P409">
        <v>33.57</v>
      </c>
      <c r="Q409" s="12" t="s">
        <v>8315</v>
      </c>
      <c r="R409" t="s">
        <v>8316</v>
      </c>
      <c r="S409" s="16">
        <v>41821.698599537034</v>
      </c>
      <c r="T409" s="16">
        <v>41851.698599537034</v>
      </c>
      <c r="U409">
        <f t="shared" si="38"/>
        <v>33.57</v>
      </c>
    </row>
    <row r="410" spans="1:21" ht="48" x14ac:dyDescent="0.2">
      <c r="A410" s="10">
        <v>3455</v>
      </c>
      <c r="B410" s="3" t="s">
        <v>3454</v>
      </c>
      <c r="C410" s="3" t="s">
        <v>7565</v>
      </c>
      <c r="D410" s="6">
        <v>10000</v>
      </c>
      <c r="E410" s="8">
        <v>10065</v>
      </c>
      <c r="F410" t="s">
        <v>8218</v>
      </c>
      <c r="G410" t="s">
        <v>8223</v>
      </c>
      <c r="H410" t="s">
        <v>8245</v>
      </c>
      <c r="I410">
        <v>1476381627</v>
      </c>
      <c r="J410">
        <v>1473789627</v>
      </c>
      <c r="K410" t="b">
        <v>0</v>
      </c>
      <c r="L410">
        <v>69</v>
      </c>
      <c r="M410" t="b">
        <v>1</v>
      </c>
      <c r="N410" t="s">
        <v>8269</v>
      </c>
      <c r="O410">
        <v>101</v>
      </c>
      <c r="P410">
        <v>145.87</v>
      </c>
      <c r="Q410" s="12" t="s">
        <v>8315</v>
      </c>
      <c r="R410" t="s">
        <v>8316</v>
      </c>
      <c r="S410" s="16">
        <v>42626.7503125</v>
      </c>
      <c r="T410" s="16">
        <v>42656.7503125</v>
      </c>
      <c r="U410">
        <f t="shared" si="38"/>
        <v>145.87</v>
      </c>
    </row>
    <row r="411" spans="1:21" ht="48" x14ac:dyDescent="0.2">
      <c r="A411" s="10">
        <v>3456</v>
      </c>
      <c r="B411" s="3" t="s">
        <v>3455</v>
      </c>
      <c r="C411" s="3" t="s">
        <v>7566</v>
      </c>
      <c r="D411" s="6">
        <v>3000</v>
      </c>
      <c r="E411" s="8">
        <v>5739</v>
      </c>
      <c r="F411" t="s">
        <v>8218</v>
      </c>
      <c r="G411" t="s">
        <v>8223</v>
      </c>
      <c r="H411" t="s">
        <v>8245</v>
      </c>
      <c r="I411">
        <v>1406876340</v>
      </c>
      <c r="J411">
        <v>1404190567</v>
      </c>
      <c r="K411" t="b">
        <v>0</v>
      </c>
      <c r="L411">
        <v>16</v>
      </c>
      <c r="M411" t="b">
        <v>1</v>
      </c>
      <c r="N411" t="s">
        <v>8269</v>
      </c>
      <c r="O411">
        <v>191</v>
      </c>
      <c r="P411">
        <v>358.69</v>
      </c>
      <c r="Q411" s="12" t="s">
        <v>8315</v>
      </c>
      <c r="R411" t="s">
        <v>8316</v>
      </c>
      <c r="S411" s="16">
        <v>41821.205636574072</v>
      </c>
      <c r="T411" s="16">
        <v>41852.290972222225</v>
      </c>
      <c r="U411">
        <f t="shared" si="38"/>
        <v>358.69</v>
      </c>
    </row>
    <row r="412" spans="1:21" ht="32" x14ac:dyDescent="0.2">
      <c r="A412" s="10">
        <v>3457</v>
      </c>
      <c r="B412" s="3" t="s">
        <v>3456</v>
      </c>
      <c r="C412" s="3" t="s">
        <v>7567</v>
      </c>
      <c r="D412" s="6">
        <v>2000</v>
      </c>
      <c r="E412" s="8">
        <v>2804</v>
      </c>
      <c r="F412" t="s">
        <v>8218</v>
      </c>
      <c r="G412" t="s">
        <v>8223</v>
      </c>
      <c r="H412" t="s">
        <v>8245</v>
      </c>
      <c r="I412">
        <v>1423720740</v>
      </c>
      <c r="J412">
        <v>1421081857</v>
      </c>
      <c r="K412" t="b">
        <v>0</v>
      </c>
      <c r="L412">
        <v>55</v>
      </c>
      <c r="M412" t="b">
        <v>1</v>
      </c>
      <c r="N412" t="s">
        <v>8269</v>
      </c>
      <c r="O412">
        <v>140</v>
      </c>
      <c r="P412">
        <v>50.98</v>
      </c>
      <c r="Q412" s="12" t="s">
        <v>8315</v>
      </c>
      <c r="R412" t="s">
        <v>8316</v>
      </c>
      <c r="S412" s="16">
        <v>42016.706678240742</v>
      </c>
      <c r="T412" s="16">
        <v>42047.249305555553</v>
      </c>
      <c r="U412">
        <f t="shared" si="38"/>
        <v>50.98</v>
      </c>
    </row>
    <row r="413" spans="1:21" ht="48" x14ac:dyDescent="0.2">
      <c r="A413" s="10">
        <v>3458</v>
      </c>
      <c r="B413" s="3" t="s">
        <v>3457</v>
      </c>
      <c r="C413" s="3" t="s">
        <v>7568</v>
      </c>
      <c r="D413" s="6">
        <v>978</v>
      </c>
      <c r="E413" s="8">
        <v>1216</v>
      </c>
      <c r="F413" t="s">
        <v>8218</v>
      </c>
      <c r="G413" t="s">
        <v>8223</v>
      </c>
      <c r="H413" t="s">
        <v>8245</v>
      </c>
      <c r="I413">
        <v>1422937620</v>
      </c>
      <c r="J413">
        <v>1420606303</v>
      </c>
      <c r="K413" t="b">
        <v>0</v>
      </c>
      <c r="L413">
        <v>27</v>
      </c>
      <c r="M413" t="b">
        <v>1</v>
      </c>
      <c r="N413" t="s">
        <v>8269</v>
      </c>
      <c r="O413">
        <v>124</v>
      </c>
      <c r="P413">
        <v>45.04</v>
      </c>
      <c r="Q413" s="12" t="s">
        <v>8315</v>
      </c>
      <c r="R413" t="s">
        <v>8316</v>
      </c>
      <c r="S413" s="16">
        <v>42011.202581018515</v>
      </c>
      <c r="T413" s="16">
        <v>42038.185416666667</v>
      </c>
      <c r="U413">
        <f t="shared" si="38"/>
        <v>45.04</v>
      </c>
    </row>
    <row r="414" spans="1:21" ht="48" x14ac:dyDescent="0.2">
      <c r="A414" s="10">
        <v>3459</v>
      </c>
      <c r="B414" s="3" t="s">
        <v>3458</v>
      </c>
      <c r="C414" s="3" t="s">
        <v>7569</v>
      </c>
      <c r="D414" s="6">
        <v>500</v>
      </c>
      <c r="E414" s="8">
        <v>631</v>
      </c>
      <c r="F414" t="s">
        <v>8218</v>
      </c>
      <c r="G414" t="s">
        <v>8224</v>
      </c>
      <c r="H414" t="s">
        <v>8246</v>
      </c>
      <c r="I414">
        <v>1463743860</v>
      </c>
      <c r="J414">
        <v>1461151860</v>
      </c>
      <c r="K414" t="b">
        <v>0</v>
      </c>
      <c r="L414">
        <v>36</v>
      </c>
      <c r="M414" t="b">
        <v>1</v>
      </c>
      <c r="N414" t="s">
        <v>8269</v>
      </c>
      <c r="O414">
        <v>126</v>
      </c>
      <c r="P414">
        <v>17.53</v>
      </c>
      <c r="Q414" s="12" t="s">
        <v>8315</v>
      </c>
      <c r="R414" t="s">
        <v>8316</v>
      </c>
      <c r="S414" s="16">
        <v>42480.479861111111</v>
      </c>
      <c r="T414" s="16">
        <v>42510.479861111111</v>
      </c>
      <c r="U414">
        <f t="shared" si="38"/>
        <v>17.53</v>
      </c>
    </row>
    <row r="415" spans="1:21" ht="48" x14ac:dyDescent="0.2">
      <c r="A415" s="10">
        <v>3460</v>
      </c>
      <c r="B415" s="3" t="s">
        <v>3459</v>
      </c>
      <c r="C415" s="3" t="s">
        <v>7570</v>
      </c>
      <c r="D415" s="6">
        <v>500</v>
      </c>
      <c r="E415" s="8">
        <v>950</v>
      </c>
      <c r="F415" t="s">
        <v>8218</v>
      </c>
      <c r="G415" t="s">
        <v>8224</v>
      </c>
      <c r="H415" t="s">
        <v>8246</v>
      </c>
      <c r="I415">
        <v>1408106352</v>
      </c>
      <c r="J415">
        <v>1406896752</v>
      </c>
      <c r="K415" t="b">
        <v>0</v>
      </c>
      <c r="L415">
        <v>19</v>
      </c>
      <c r="M415" t="b">
        <v>1</v>
      </c>
      <c r="N415" t="s">
        <v>8269</v>
      </c>
      <c r="O415">
        <v>190</v>
      </c>
      <c r="P415">
        <v>50</v>
      </c>
      <c r="Q415" s="12" t="s">
        <v>8315</v>
      </c>
      <c r="R415" t="s">
        <v>8316</v>
      </c>
      <c r="S415" s="16">
        <v>41852.527222222219</v>
      </c>
      <c r="T415" s="16">
        <v>41866.527222222219</v>
      </c>
      <c r="U415">
        <f t="shared" si="38"/>
        <v>50</v>
      </c>
    </row>
    <row r="416" spans="1:21" ht="48" x14ac:dyDescent="0.2">
      <c r="A416" s="10">
        <v>3461</v>
      </c>
      <c r="B416" s="3" t="s">
        <v>3460</v>
      </c>
      <c r="C416" s="3" t="s">
        <v>7571</v>
      </c>
      <c r="D416" s="6">
        <v>500</v>
      </c>
      <c r="E416" s="8">
        <v>695</v>
      </c>
      <c r="F416" t="s">
        <v>8218</v>
      </c>
      <c r="G416" t="s">
        <v>8223</v>
      </c>
      <c r="H416" t="s">
        <v>8245</v>
      </c>
      <c r="I416">
        <v>1477710000</v>
      </c>
      <c r="J416">
        <v>1475248279</v>
      </c>
      <c r="K416" t="b">
        <v>0</v>
      </c>
      <c r="L416">
        <v>12</v>
      </c>
      <c r="M416" t="b">
        <v>1</v>
      </c>
      <c r="N416" t="s">
        <v>8269</v>
      </c>
      <c r="O416">
        <v>139</v>
      </c>
      <c r="P416">
        <v>57.92</v>
      </c>
      <c r="Q416" s="12" t="s">
        <v>8315</v>
      </c>
      <c r="R416" t="s">
        <v>8316</v>
      </c>
      <c r="S416" s="16">
        <v>42643.632858796293</v>
      </c>
      <c r="T416" s="16">
        <v>42672.125</v>
      </c>
      <c r="U416">
        <f t="shared" si="38"/>
        <v>57.92</v>
      </c>
    </row>
    <row r="417" spans="1:21" ht="32" x14ac:dyDescent="0.2">
      <c r="A417" s="10">
        <v>3462</v>
      </c>
      <c r="B417" s="3" t="s">
        <v>3461</v>
      </c>
      <c r="C417" s="3" t="s">
        <v>7572</v>
      </c>
      <c r="D417" s="6">
        <v>250</v>
      </c>
      <c r="E417" s="8">
        <v>505</v>
      </c>
      <c r="F417" t="s">
        <v>8218</v>
      </c>
      <c r="G417" t="s">
        <v>8223</v>
      </c>
      <c r="H417" t="s">
        <v>8245</v>
      </c>
      <c r="I417">
        <v>1436551200</v>
      </c>
      <c r="J417">
        <v>1435181628</v>
      </c>
      <c r="K417" t="b">
        <v>0</v>
      </c>
      <c r="L417">
        <v>17</v>
      </c>
      <c r="M417" t="b">
        <v>1</v>
      </c>
      <c r="N417" t="s">
        <v>8269</v>
      </c>
      <c r="O417">
        <v>202</v>
      </c>
      <c r="P417">
        <v>29.71</v>
      </c>
      <c r="Q417" s="12" t="s">
        <v>8315</v>
      </c>
      <c r="R417" t="s">
        <v>8316</v>
      </c>
      <c r="S417" s="16">
        <v>42179.898472222223</v>
      </c>
      <c r="T417" s="16">
        <v>42195.75</v>
      </c>
      <c r="U417">
        <f t="shared" si="38"/>
        <v>29.71</v>
      </c>
    </row>
    <row r="418" spans="1:21" ht="48" x14ac:dyDescent="0.2">
      <c r="A418" s="10">
        <v>3463</v>
      </c>
      <c r="B418" s="3" t="s">
        <v>3462</v>
      </c>
      <c r="C418" s="3" t="s">
        <v>7573</v>
      </c>
      <c r="D418" s="6">
        <v>10000</v>
      </c>
      <c r="E418" s="8">
        <v>10338</v>
      </c>
      <c r="F418" t="s">
        <v>8218</v>
      </c>
      <c r="G418" t="s">
        <v>8228</v>
      </c>
      <c r="H418" t="s">
        <v>8250</v>
      </c>
      <c r="I418">
        <v>1476158340</v>
      </c>
      <c r="J418">
        <v>1472594585</v>
      </c>
      <c r="K418" t="b">
        <v>0</v>
      </c>
      <c r="L418">
        <v>114</v>
      </c>
      <c r="M418" t="b">
        <v>1</v>
      </c>
      <c r="N418" t="s">
        <v>8269</v>
      </c>
      <c r="O418">
        <v>103</v>
      </c>
      <c r="P418">
        <v>90.68</v>
      </c>
      <c r="Q418" s="12" t="s">
        <v>8315</v>
      </c>
      <c r="R418" t="s">
        <v>8316</v>
      </c>
      <c r="S418" s="16">
        <v>42612.918807870374</v>
      </c>
      <c r="T418" s="16">
        <v>42654.165972222225</v>
      </c>
      <c r="U418">
        <f t="shared" si="38"/>
        <v>90.68</v>
      </c>
    </row>
    <row r="419" spans="1:21" ht="48" x14ac:dyDescent="0.2">
      <c r="A419" s="10">
        <v>3464</v>
      </c>
      <c r="B419" s="3" t="s">
        <v>3463</v>
      </c>
      <c r="C419" s="3" t="s">
        <v>7574</v>
      </c>
      <c r="D419" s="6">
        <v>5000</v>
      </c>
      <c r="E419" s="8">
        <v>5116.18</v>
      </c>
      <c r="F419" t="s">
        <v>8218</v>
      </c>
      <c r="G419" t="s">
        <v>8223</v>
      </c>
      <c r="H419" t="s">
        <v>8245</v>
      </c>
      <c r="I419">
        <v>1471921637</v>
      </c>
      <c r="J419">
        <v>1469329637</v>
      </c>
      <c r="K419" t="b">
        <v>0</v>
      </c>
      <c r="L419">
        <v>93</v>
      </c>
      <c r="M419" t="b">
        <v>1</v>
      </c>
      <c r="N419" t="s">
        <v>8269</v>
      </c>
      <c r="O419">
        <v>102</v>
      </c>
      <c r="P419">
        <v>55.01</v>
      </c>
      <c r="Q419" s="12" t="s">
        <v>8315</v>
      </c>
      <c r="R419" t="s">
        <v>8316</v>
      </c>
      <c r="S419" s="16">
        <v>42575.130057870367</v>
      </c>
      <c r="T419" s="16">
        <v>42605.130057870367</v>
      </c>
      <c r="U419">
        <f t="shared" si="38"/>
        <v>55.01</v>
      </c>
    </row>
    <row r="420" spans="1:21" ht="48" x14ac:dyDescent="0.2">
      <c r="A420" s="10">
        <v>3465</v>
      </c>
      <c r="B420" s="3" t="s">
        <v>3464</v>
      </c>
      <c r="C420" s="3" t="s">
        <v>7575</v>
      </c>
      <c r="D420" s="6">
        <v>2000</v>
      </c>
      <c r="E420" s="8">
        <v>2060</v>
      </c>
      <c r="F420" t="s">
        <v>8218</v>
      </c>
      <c r="G420" t="s">
        <v>8224</v>
      </c>
      <c r="H420" t="s">
        <v>8246</v>
      </c>
      <c r="I420">
        <v>1439136000</v>
      </c>
      <c r="J420">
        <v>1436972472</v>
      </c>
      <c r="K420" t="b">
        <v>0</v>
      </c>
      <c r="L420">
        <v>36</v>
      </c>
      <c r="M420" t="b">
        <v>1</v>
      </c>
      <c r="N420" t="s">
        <v>8269</v>
      </c>
      <c r="O420">
        <v>103</v>
      </c>
      <c r="P420">
        <v>57.22</v>
      </c>
      <c r="Q420" s="12" t="s">
        <v>8315</v>
      </c>
      <c r="R420" t="s">
        <v>8316</v>
      </c>
      <c r="S420" s="16">
        <v>42200.625833333332</v>
      </c>
      <c r="T420" s="16">
        <v>42225.666666666672</v>
      </c>
      <c r="U420">
        <f t="shared" si="38"/>
        <v>57.22</v>
      </c>
    </row>
    <row r="421" spans="1:21" ht="32" x14ac:dyDescent="0.2">
      <c r="A421" s="10">
        <v>3466</v>
      </c>
      <c r="B421" s="3" t="s">
        <v>3465</v>
      </c>
      <c r="C421" s="3" t="s">
        <v>7576</v>
      </c>
      <c r="D421" s="6">
        <v>3500</v>
      </c>
      <c r="E421" s="8">
        <v>4450</v>
      </c>
      <c r="F421" t="s">
        <v>8218</v>
      </c>
      <c r="G421" t="s">
        <v>8223</v>
      </c>
      <c r="H421" t="s">
        <v>8245</v>
      </c>
      <c r="I421">
        <v>1461108450</v>
      </c>
      <c r="J421">
        <v>1455928050</v>
      </c>
      <c r="K421" t="b">
        <v>0</v>
      </c>
      <c r="L421">
        <v>61</v>
      </c>
      <c r="M421" t="b">
        <v>1</v>
      </c>
      <c r="N421" t="s">
        <v>8269</v>
      </c>
      <c r="O421">
        <v>127</v>
      </c>
      <c r="P421">
        <v>72.95</v>
      </c>
      <c r="Q421" s="12" t="s">
        <v>8315</v>
      </c>
      <c r="R421" t="s">
        <v>8316</v>
      </c>
      <c r="S421" s="16">
        <v>42420.019097222219</v>
      </c>
      <c r="T421" s="16">
        <v>42479.977430555555</v>
      </c>
      <c r="U421">
        <f t="shared" si="38"/>
        <v>72.95</v>
      </c>
    </row>
    <row r="422" spans="1:21" ht="16" x14ac:dyDescent="0.2">
      <c r="A422" s="10">
        <v>3467</v>
      </c>
      <c r="B422" s="3" t="s">
        <v>3466</v>
      </c>
      <c r="C422" s="3" t="s">
        <v>7577</v>
      </c>
      <c r="D422" s="6">
        <v>3000</v>
      </c>
      <c r="E422" s="8">
        <v>3030</v>
      </c>
      <c r="F422" t="s">
        <v>8218</v>
      </c>
      <c r="G422" t="s">
        <v>8223</v>
      </c>
      <c r="H422" t="s">
        <v>8245</v>
      </c>
      <c r="I422">
        <v>1426864032</v>
      </c>
      <c r="J422">
        <v>1424275632</v>
      </c>
      <c r="K422" t="b">
        <v>0</v>
      </c>
      <c r="L422">
        <v>47</v>
      </c>
      <c r="M422" t="b">
        <v>1</v>
      </c>
      <c r="N422" t="s">
        <v>8269</v>
      </c>
      <c r="O422">
        <v>101</v>
      </c>
      <c r="P422">
        <v>64.47</v>
      </c>
      <c r="Q422" s="12" t="s">
        <v>8315</v>
      </c>
      <c r="R422" t="s">
        <v>8316</v>
      </c>
      <c r="S422" s="16">
        <v>42053.671666666662</v>
      </c>
      <c r="T422" s="16">
        <v>42083.630000000005</v>
      </c>
      <c r="U422">
        <f t="shared" si="38"/>
        <v>64.47</v>
      </c>
    </row>
    <row r="423" spans="1:21" ht="32" x14ac:dyDescent="0.2">
      <c r="A423" s="10">
        <v>3468</v>
      </c>
      <c r="B423" s="3" t="s">
        <v>3467</v>
      </c>
      <c r="C423" s="3" t="s">
        <v>7578</v>
      </c>
      <c r="D423" s="6">
        <v>10000</v>
      </c>
      <c r="E423" s="8">
        <v>12178</v>
      </c>
      <c r="F423" t="s">
        <v>8218</v>
      </c>
      <c r="G423" t="s">
        <v>8223</v>
      </c>
      <c r="H423" t="s">
        <v>8245</v>
      </c>
      <c r="I423">
        <v>1474426800</v>
      </c>
      <c r="J423">
        <v>1471976529</v>
      </c>
      <c r="K423" t="b">
        <v>0</v>
      </c>
      <c r="L423">
        <v>17</v>
      </c>
      <c r="M423" t="b">
        <v>1</v>
      </c>
      <c r="N423" t="s">
        <v>8269</v>
      </c>
      <c r="O423">
        <v>122</v>
      </c>
      <c r="P423">
        <v>716.35</v>
      </c>
      <c r="Q423" s="12" t="s">
        <v>8315</v>
      </c>
      <c r="R423" t="s">
        <v>8316</v>
      </c>
      <c r="S423" s="16">
        <v>42605.765381944439</v>
      </c>
      <c r="T423" s="16">
        <v>42634.125</v>
      </c>
      <c r="U423">
        <f t="shared" si="38"/>
        <v>716.35</v>
      </c>
    </row>
    <row r="424" spans="1:21" ht="48" x14ac:dyDescent="0.2">
      <c r="A424" s="10">
        <v>3469</v>
      </c>
      <c r="B424" s="3" t="s">
        <v>3468</v>
      </c>
      <c r="C424" s="3" t="s">
        <v>7579</v>
      </c>
      <c r="D424" s="6">
        <v>2800</v>
      </c>
      <c r="E424" s="8">
        <v>3175</v>
      </c>
      <c r="F424" t="s">
        <v>8218</v>
      </c>
      <c r="G424" t="s">
        <v>8223</v>
      </c>
      <c r="H424" t="s">
        <v>8245</v>
      </c>
      <c r="I424">
        <v>1461857045</v>
      </c>
      <c r="J424">
        <v>1459265045</v>
      </c>
      <c r="K424" t="b">
        <v>0</v>
      </c>
      <c r="L424">
        <v>63</v>
      </c>
      <c r="M424" t="b">
        <v>1</v>
      </c>
      <c r="N424" t="s">
        <v>8269</v>
      </c>
      <c r="O424">
        <v>113</v>
      </c>
      <c r="P424">
        <v>50.4</v>
      </c>
      <c r="Q424" s="12" t="s">
        <v>8315</v>
      </c>
      <c r="R424" t="s">
        <v>8316</v>
      </c>
      <c r="S424" s="16">
        <v>42458.641724537039</v>
      </c>
      <c r="T424" s="16">
        <v>42488.641724537039</v>
      </c>
      <c r="U424">
        <f t="shared" si="38"/>
        <v>50.4</v>
      </c>
    </row>
    <row r="425" spans="1:21" ht="32" x14ac:dyDescent="0.2">
      <c r="A425" s="10">
        <v>3470</v>
      </c>
      <c r="B425" s="3" t="s">
        <v>3469</v>
      </c>
      <c r="C425" s="3" t="s">
        <v>7580</v>
      </c>
      <c r="D425" s="6">
        <v>250</v>
      </c>
      <c r="E425" s="8">
        <v>375</v>
      </c>
      <c r="F425" t="s">
        <v>8218</v>
      </c>
      <c r="G425" t="s">
        <v>8223</v>
      </c>
      <c r="H425" t="s">
        <v>8245</v>
      </c>
      <c r="I425">
        <v>1468618680</v>
      </c>
      <c r="J425">
        <v>1465345902</v>
      </c>
      <c r="K425" t="b">
        <v>0</v>
      </c>
      <c r="L425">
        <v>9</v>
      </c>
      <c r="M425" t="b">
        <v>1</v>
      </c>
      <c r="N425" t="s">
        <v>8269</v>
      </c>
      <c r="O425">
        <v>150</v>
      </c>
      <c r="P425">
        <v>41.67</v>
      </c>
      <c r="Q425" s="12" t="s">
        <v>8315</v>
      </c>
      <c r="R425" t="s">
        <v>8316</v>
      </c>
      <c r="S425" s="16">
        <v>42529.022013888884</v>
      </c>
      <c r="T425" s="16">
        <v>42566.901388888888</v>
      </c>
      <c r="U425">
        <f t="shared" si="38"/>
        <v>41.67</v>
      </c>
    </row>
    <row r="426" spans="1:21" ht="48" x14ac:dyDescent="0.2">
      <c r="A426" s="10">
        <v>3471</v>
      </c>
      <c r="B426" s="3" t="s">
        <v>3470</v>
      </c>
      <c r="C426" s="3" t="s">
        <v>7581</v>
      </c>
      <c r="D426" s="6">
        <v>500</v>
      </c>
      <c r="E426" s="8">
        <v>1073</v>
      </c>
      <c r="F426" t="s">
        <v>8218</v>
      </c>
      <c r="G426" t="s">
        <v>8224</v>
      </c>
      <c r="H426" t="s">
        <v>8246</v>
      </c>
      <c r="I426">
        <v>1409515200</v>
      </c>
      <c r="J426">
        <v>1405971690</v>
      </c>
      <c r="K426" t="b">
        <v>0</v>
      </c>
      <c r="L426">
        <v>30</v>
      </c>
      <c r="M426" t="b">
        <v>1</v>
      </c>
      <c r="N426" t="s">
        <v>8269</v>
      </c>
      <c r="O426">
        <v>215</v>
      </c>
      <c r="P426">
        <v>35.770000000000003</v>
      </c>
      <c r="Q426" s="12" t="s">
        <v>8315</v>
      </c>
      <c r="R426" t="s">
        <v>8316</v>
      </c>
      <c r="S426" s="16">
        <v>41841.820486111108</v>
      </c>
      <c r="T426" s="16">
        <v>41882.833333333336</v>
      </c>
      <c r="U426">
        <f t="shared" si="38"/>
        <v>35.770000000000003</v>
      </c>
    </row>
    <row r="427" spans="1:21" ht="48" x14ac:dyDescent="0.2">
      <c r="A427" s="10">
        <v>3472</v>
      </c>
      <c r="B427" s="3" t="s">
        <v>3471</v>
      </c>
      <c r="C427" s="3" t="s">
        <v>7582</v>
      </c>
      <c r="D427" s="6">
        <v>2000</v>
      </c>
      <c r="E427" s="8">
        <v>2041</v>
      </c>
      <c r="F427" t="s">
        <v>8218</v>
      </c>
      <c r="G427" t="s">
        <v>8223</v>
      </c>
      <c r="H427" t="s">
        <v>8245</v>
      </c>
      <c r="I427">
        <v>1415253540</v>
      </c>
      <c r="J427">
        <v>1413432331</v>
      </c>
      <c r="K427" t="b">
        <v>0</v>
      </c>
      <c r="L427">
        <v>23</v>
      </c>
      <c r="M427" t="b">
        <v>1</v>
      </c>
      <c r="N427" t="s">
        <v>8269</v>
      </c>
      <c r="O427">
        <v>102</v>
      </c>
      <c r="P427">
        <v>88.74</v>
      </c>
      <c r="Q427" s="12" t="s">
        <v>8315</v>
      </c>
      <c r="R427" t="s">
        <v>8316</v>
      </c>
      <c r="S427" s="16">
        <v>41928.170497685183</v>
      </c>
      <c r="T427" s="16">
        <v>41949.249305555553</v>
      </c>
      <c r="U427">
        <f t="shared" si="38"/>
        <v>88.74</v>
      </c>
    </row>
    <row r="428" spans="1:21" ht="48" x14ac:dyDescent="0.2">
      <c r="A428" s="10">
        <v>3473</v>
      </c>
      <c r="B428" s="3" t="s">
        <v>3472</v>
      </c>
      <c r="C428" s="3" t="s">
        <v>7583</v>
      </c>
      <c r="D428" s="6">
        <v>4900</v>
      </c>
      <c r="E428" s="8">
        <v>4900</v>
      </c>
      <c r="F428" t="s">
        <v>8218</v>
      </c>
      <c r="G428" t="s">
        <v>8223</v>
      </c>
      <c r="H428" t="s">
        <v>8245</v>
      </c>
      <c r="I428">
        <v>1426883220</v>
      </c>
      <c r="J428">
        <v>1425067296</v>
      </c>
      <c r="K428" t="b">
        <v>0</v>
      </c>
      <c r="L428">
        <v>33</v>
      </c>
      <c r="M428" t="b">
        <v>1</v>
      </c>
      <c r="N428" t="s">
        <v>8269</v>
      </c>
      <c r="O428">
        <v>100</v>
      </c>
      <c r="P428">
        <v>148.47999999999999</v>
      </c>
      <c r="Q428" s="12" t="s">
        <v>8315</v>
      </c>
      <c r="R428" t="s">
        <v>8316</v>
      </c>
      <c r="S428" s="16">
        <v>42062.834444444445</v>
      </c>
      <c r="T428" s="16">
        <v>42083.852083333331</v>
      </c>
      <c r="U428">
        <f t="shared" si="38"/>
        <v>148.47999999999999</v>
      </c>
    </row>
    <row r="429" spans="1:21" ht="48" x14ac:dyDescent="0.2">
      <c r="A429" s="10">
        <v>3474</v>
      </c>
      <c r="B429" s="3" t="s">
        <v>3473</v>
      </c>
      <c r="C429" s="3" t="s">
        <v>7584</v>
      </c>
      <c r="D429" s="6">
        <v>2000</v>
      </c>
      <c r="E429" s="8">
        <v>2020</v>
      </c>
      <c r="F429" t="s">
        <v>8218</v>
      </c>
      <c r="G429" t="s">
        <v>8224</v>
      </c>
      <c r="H429" t="s">
        <v>8246</v>
      </c>
      <c r="I429">
        <v>1469016131</v>
      </c>
      <c r="J429">
        <v>1466424131</v>
      </c>
      <c r="K429" t="b">
        <v>0</v>
      </c>
      <c r="L429">
        <v>39</v>
      </c>
      <c r="M429" t="b">
        <v>1</v>
      </c>
      <c r="N429" t="s">
        <v>8269</v>
      </c>
      <c r="O429">
        <v>101</v>
      </c>
      <c r="P429">
        <v>51.79</v>
      </c>
      <c r="Q429" s="12" t="s">
        <v>8315</v>
      </c>
      <c r="R429" t="s">
        <v>8316</v>
      </c>
      <c r="S429" s="16">
        <v>42541.501516203702</v>
      </c>
      <c r="T429" s="16">
        <v>42571.501516203702</v>
      </c>
      <c r="U429">
        <f t="shared" si="38"/>
        <v>51.79</v>
      </c>
    </row>
    <row r="430" spans="1:21" ht="48" x14ac:dyDescent="0.2">
      <c r="A430" s="10">
        <v>3475</v>
      </c>
      <c r="B430" s="3" t="s">
        <v>3474</v>
      </c>
      <c r="C430" s="3" t="s">
        <v>7585</v>
      </c>
      <c r="D430" s="6">
        <v>300</v>
      </c>
      <c r="E430" s="8">
        <v>340</v>
      </c>
      <c r="F430" t="s">
        <v>8218</v>
      </c>
      <c r="G430" t="s">
        <v>8224</v>
      </c>
      <c r="H430" t="s">
        <v>8246</v>
      </c>
      <c r="I430">
        <v>1414972800</v>
      </c>
      <c r="J430">
        <v>1412629704</v>
      </c>
      <c r="K430" t="b">
        <v>0</v>
      </c>
      <c r="L430">
        <v>17</v>
      </c>
      <c r="M430" t="b">
        <v>1</v>
      </c>
      <c r="N430" t="s">
        <v>8269</v>
      </c>
      <c r="O430">
        <v>113</v>
      </c>
      <c r="P430">
        <v>20</v>
      </c>
      <c r="Q430" s="12" t="s">
        <v>8315</v>
      </c>
      <c r="R430" t="s">
        <v>8316</v>
      </c>
      <c r="S430" s="16">
        <v>41918.880833333329</v>
      </c>
      <c r="T430" s="16">
        <v>41946</v>
      </c>
      <c r="U430">
        <f t="shared" si="38"/>
        <v>20</v>
      </c>
    </row>
    <row r="431" spans="1:21" ht="48" x14ac:dyDescent="0.2">
      <c r="A431" s="10">
        <v>3476</v>
      </c>
      <c r="B431" s="3" t="s">
        <v>3475</v>
      </c>
      <c r="C431" s="3" t="s">
        <v>7586</v>
      </c>
      <c r="D431" s="6">
        <v>300</v>
      </c>
      <c r="E431" s="8">
        <v>312</v>
      </c>
      <c r="F431" t="s">
        <v>8218</v>
      </c>
      <c r="G431" t="s">
        <v>8223</v>
      </c>
      <c r="H431" t="s">
        <v>8245</v>
      </c>
      <c r="I431">
        <v>1414378800</v>
      </c>
      <c r="J431">
        <v>1412836990</v>
      </c>
      <c r="K431" t="b">
        <v>0</v>
      </c>
      <c r="L431">
        <v>6</v>
      </c>
      <c r="M431" t="b">
        <v>1</v>
      </c>
      <c r="N431" t="s">
        <v>8269</v>
      </c>
      <c r="O431">
        <v>104</v>
      </c>
      <c r="P431">
        <v>52</v>
      </c>
      <c r="Q431" s="12" t="s">
        <v>8315</v>
      </c>
      <c r="R431" t="s">
        <v>8316</v>
      </c>
      <c r="S431" s="16">
        <v>41921.279976851853</v>
      </c>
      <c r="T431" s="16">
        <v>41939.125</v>
      </c>
      <c r="U431">
        <f t="shared" si="38"/>
        <v>52</v>
      </c>
    </row>
    <row r="432" spans="1:21" ht="48" x14ac:dyDescent="0.2">
      <c r="A432" s="10">
        <v>3477</v>
      </c>
      <c r="B432" s="3" t="s">
        <v>3476</v>
      </c>
      <c r="C432" s="3" t="s">
        <v>7587</v>
      </c>
      <c r="D432" s="6">
        <v>1800</v>
      </c>
      <c r="E432" s="8">
        <v>2076</v>
      </c>
      <c r="F432" t="s">
        <v>8218</v>
      </c>
      <c r="G432" t="s">
        <v>8223</v>
      </c>
      <c r="H432" t="s">
        <v>8245</v>
      </c>
      <c r="I432">
        <v>1431831600</v>
      </c>
      <c r="J432">
        <v>1430761243</v>
      </c>
      <c r="K432" t="b">
        <v>0</v>
      </c>
      <c r="L432">
        <v>39</v>
      </c>
      <c r="M432" t="b">
        <v>1</v>
      </c>
      <c r="N432" t="s">
        <v>8269</v>
      </c>
      <c r="O432">
        <v>115</v>
      </c>
      <c r="P432">
        <v>53.23</v>
      </c>
      <c r="Q432" s="12" t="s">
        <v>8315</v>
      </c>
      <c r="R432" t="s">
        <v>8316</v>
      </c>
      <c r="S432" s="16">
        <v>42128.736608796295</v>
      </c>
      <c r="T432" s="16">
        <v>42141.125</v>
      </c>
      <c r="U432">
        <f t="shared" ref="U432:U433" si="39">IFERROR(ROUND(E432/L432,2),0)</f>
        <v>53.23</v>
      </c>
    </row>
    <row r="433" spans="1:21" ht="48" x14ac:dyDescent="0.2">
      <c r="A433" s="10">
        <v>3478</v>
      </c>
      <c r="B433" s="3" t="s">
        <v>3477</v>
      </c>
      <c r="C433" s="3" t="s">
        <v>7588</v>
      </c>
      <c r="D433" s="6">
        <v>2000</v>
      </c>
      <c r="E433" s="8">
        <v>2257</v>
      </c>
      <c r="F433" t="s">
        <v>8218</v>
      </c>
      <c r="G433" t="s">
        <v>8223</v>
      </c>
      <c r="H433" t="s">
        <v>8245</v>
      </c>
      <c r="I433">
        <v>1426539600</v>
      </c>
      <c r="J433">
        <v>1424296822</v>
      </c>
      <c r="K433" t="b">
        <v>0</v>
      </c>
      <c r="L433">
        <v>57</v>
      </c>
      <c r="M433" t="b">
        <v>1</v>
      </c>
      <c r="N433" t="s">
        <v>8269</v>
      </c>
      <c r="O433">
        <v>113</v>
      </c>
      <c r="P433">
        <v>39.6</v>
      </c>
      <c r="Q433" s="12" t="s">
        <v>8315</v>
      </c>
      <c r="R433" t="s">
        <v>8316</v>
      </c>
      <c r="S433" s="16">
        <v>42053.916921296302</v>
      </c>
      <c r="T433" s="16">
        <v>42079.875</v>
      </c>
      <c r="U433">
        <f t="shared" si="39"/>
        <v>39.6</v>
      </c>
    </row>
    <row r="434" spans="1:21" ht="48" x14ac:dyDescent="0.2">
      <c r="A434" s="10">
        <v>3479</v>
      </c>
      <c r="B434" s="3" t="s">
        <v>3478</v>
      </c>
      <c r="C434" s="3" t="s">
        <v>7589</v>
      </c>
      <c r="D434" s="6">
        <v>1500</v>
      </c>
      <c r="E434" s="8">
        <v>1918</v>
      </c>
      <c r="F434" t="s">
        <v>8218</v>
      </c>
      <c r="G434" t="s">
        <v>8224</v>
      </c>
      <c r="H434" t="s">
        <v>8246</v>
      </c>
      <c r="I434">
        <v>1403382680</v>
      </c>
      <c r="J434">
        <v>1400790680</v>
      </c>
      <c r="K434" t="b">
        <v>0</v>
      </c>
      <c r="L434">
        <v>56</v>
      </c>
      <c r="M434" t="b">
        <v>1</v>
      </c>
      <c r="N434" t="s">
        <v>8269</v>
      </c>
      <c r="O434">
        <v>128</v>
      </c>
      <c r="P434">
        <v>34.25</v>
      </c>
      <c r="Q434" s="12" t="s">
        <v>8315</v>
      </c>
      <c r="R434" t="s">
        <v>8316</v>
      </c>
      <c r="S434" s="16">
        <v>41781.855092592588</v>
      </c>
      <c r="T434" s="16">
        <v>41811.855092592588</v>
      </c>
      <c r="U434">
        <f t="shared" ref="U434:U438" si="40">IFERROR(ROUND(E434/L434,2),0)</f>
        <v>34.25</v>
      </c>
    </row>
    <row r="435" spans="1:21" ht="48" x14ac:dyDescent="0.2">
      <c r="A435" s="10">
        <v>3480</v>
      </c>
      <c r="B435" s="3" t="s">
        <v>3479</v>
      </c>
      <c r="C435" s="3" t="s">
        <v>7590</v>
      </c>
      <c r="D435" s="6">
        <v>1500</v>
      </c>
      <c r="E435" s="8">
        <v>2140</v>
      </c>
      <c r="F435" t="s">
        <v>8218</v>
      </c>
      <c r="G435" t="s">
        <v>8223</v>
      </c>
      <c r="H435" t="s">
        <v>8245</v>
      </c>
      <c r="I435">
        <v>1436562000</v>
      </c>
      <c r="J435">
        <v>1434440227</v>
      </c>
      <c r="K435" t="b">
        <v>0</v>
      </c>
      <c r="L435">
        <v>13</v>
      </c>
      <c r="M435" t="b">
        <v>1</v>
      </c>
      <c r="N435" t="s">
        <v>8269</v>
      </c>
      <c r="O435">
        <v>143</v>
      </c>
      <c r="P435">
        <v>164.62</v>
      </c>
      <c r="Q435" s="12" t="s">
        <v>8315</v>
      </c>
      <c r="R435" t="s">
        <v>8316</v>
      </c>
      <c r="S435" s="16">
        <v>42171.317442129628</v>
      </c>
      <c r="T435" s="16">
        <v>42195.875</v>
      </c>
      <c r="U435">
        <f t="shared" si="40"/>
        <v>164.62</v>
      </c>
    </row>
    <row r="436" spans="1:21" ht="48" x14ac:dyDescent="0.2">
      <c r="A436" s="10">
        <v>3481</v>
      </c>
      <c r="B436" s="3" t="s">
        <v>3480</v>
      </c>
      <c r="C436" s="3" t="s">
        <v>7591</v>
      </c>
      <c r="D436" s="6">
        <v>10000</v>
      </c>
      <c r="E436" s="8">
        <v>11880</v>
      </c>
      <c r="F436" t="s">
        <v>8218</v>
      </c>
      <c r="G436" t="s">
        <v>8225</v>
      </c>
      <c r="H436" t="s">
        <v>8247</v>
      </c>
      <c r="I436">
        <v>1420178188</v>
      </c>
      <c r="J436">
        <v>1418709388</v>
      </c>
      <c r="K436" t="b">
        <v>0</v>
      </c>
      <c r="L436">
        <v>95</v>
      </c>
      <c r="M436" t="b">
        <v>1</v>
      </c>
      <c r="N436" t="s">
        <v>8269</v>
      </c>
      <c r="O436">
        <v>119</v>
      </c>
      <c r="P436">
        <v>125.05</v>
      </c>
      <c r="Q436" s="12" t="s">
        <v>8315</v>
      </c>
      <c r="R436" t="s">
        <v>8316</v>
      </c>
      <c r="S436" s="16">
        <v>41989.24754629629</v>
      </c>
      <c r="T436" s="16">
        <v>42006.24754629629</v>
      </c>
      <c r="U436">
        <f t="shared" si="40"/>
        <v>125.05</v>
      </c>
    </row>
    <row r="437" spans="1:21" ht="48" x14ac:dyDescent="0.2">
      <c r="A437" s="10">
        <v>3482</v>
      </c>
      <c r="B437" s="3" t="s">
        <v>3481</v>
      </c>
      <c r="C437" s="3" t="s">
        <v>7592</v>
      </c>
      <c r="D437" s="6">
        <v>3000</v>
      </c>
      <c r="E437" s="8">
        <v>4150</v>
      </c>
      <c r="F437" t="s">
        <v>8218</v>
      </c>
      <c r="G437" t="s">
        <v>8224</v>
      </c>
      <c r="H437" t="s">
        <v>8246</v>
      </c>
      <c r="I437">
        <v>1404671466</v>
      </c>
      <c r="J437">
        <v>1402079466</v>
      </c>
      <c r="K437" t="b">
        <v>0</v>
      </c>
      <c r="L437">
        <v>80</v>
      </c>
      <c r="M437" t="b">
        <v>1</v>
      </c>
      <c r="N437" t="s">
        <v>8269</v>
      </c>
      <c r="O437">
        <v>138</v>
      </c>
      <c r="P437">
        <v>51.88</v>
      </c>
      <c r="Q437" s="12" t="s">
        <v>8315</v>
      </c>
      <c r="R437" t="s">
        <v>8316</v>
      </c>
      <c r="S437" s="16">
        <v>41796.771597222221</v>
      </c>
      <c r="T437" s="16">
        <v>41826.771597222221</v>
      </c>
      <c r="U437">
        <f t="shared" si="40"/>
        <v>51.88</v>
      </c>
    </row>
    <row r="438" spans="1:21" ht="48" x14ac:dyDescent="0.2">
      <c r="A438" s="10">
        <v>3483</v>
      </c>
      <c r="B438" s="3" t="s">
        <v>3482</v>
      </c>
      <c r="C438" s="3" t="s">
        <v>7593</v>
      </c>
      <c r="D438" s="6">
        <v>3350</v>
      </c>
      <c r="E438" s="8">
        <v>5358</v>
      </c>
      <c r="F438" t="s">
        <v>8218</v>
      </c>
      <c r="G438" t="s">
        <v>8223</v>
      </c>
      <c r="H438" t="s">
        <v>8245</v>
      </c>
      <c r="I438">
        <v>1404403381</v>
      </c>
      <c r="J438">
        <v>1401811381</v>
      </c>
      <c r="K438" t="b">
        <v>0</v>
      </c>
      <c r="L438">
        <v>133</v>
      </c>
      <c r="M438" t="b">
        <v>1</v>
      </c>
      <c r="N438" t="s">
        <v>8269</v>
      </c>
      <c r="O438">
        <v>160</v>
      </c>
      <c r="P438">
        <v>40.29</v>
      </c>
      <c r="Q438" s="12" t="s">
        <v>8315</v>
      </c>
      <c r="R438" t="s">
        <v>8316</v>
      </c>
      <c r="S438" s="16">
        <v>41793.668761574074</v>
      </c>
      <c r="T438" s="16">
        <v>41823.668761574074</v>
      </c>
      <c r="U438">
        <f t="shared" si="40"/>
        <v>40.29</v>
      </c>
    </row>
    <row r="439" spans="1:21" ht="48" x14ac:dyDescent="0.2">
      <c r="A439" s="10">
        <v>3484</v>
      </c>
      <c r="B439" s="3" t="s">
        <v>3483</v>
      </c>
      <c r="C439" s="3" t="s">
        <v>7594</v>
      </c>
      <c r="D439" s="6">
        <v>2500</v>
      </c>
      <c r="E439" s="8">
        <v>2856</v>
      </c>
      <c r="F439" t="s">
        <v>8218</v>
      </c>
      <c r="G439" t="s">
        <v>8223</v>
      </c>
      <c r="H439" t="s">
        <v>8245</v>
      </c>
      <c r="I439">
        <v>1466014499</v>
      </c>
      <c r="J439">
        <v>1463422499</v>
      </c>
      <c r="K439" t="b">
        <v>0</v>
      </c>
      <c r="L439">
        <v>44</v>
      </c>
      <c r="M439" t="b">
        <v>1</v>
      </c>
      <c r="N439" t="s">
        <v>8269</v>
      </c>
      <c r="O439">
        <v>114</v>
      </c>
      <c r="P439">
        <v>64.91</v>
      </c>
      <c r="Q439" s="12" t="s">
        <v>8315</v>
      </c>
      <c r="R439" t="s">
        <v>8316</v>
      </c>
      <c r="S439" s="16">
        <v>42506.760405092587</v>
      </c>
      <c r="T439" s="16">
        <v>42536.760405092587</v>
      </c>
      <c r="U439">
        <f t="shared" ref="U439:U440" si="41">IFERROR(ROUND(E439/L439,2),0)</f>
        <v>64.91</v>
      </c>
    </row>
    <row r="440" spans="1:21" ht="48" x14ac:dyDescent="0.2">
      <c r="A440" s="10">
        <v>3485</v>
      </c>
      <c r="B440" s="3" t="s">
        <v>3484</v>
      </c>
      <c r="C440" s="3" t="s">
        <v>7595</v>
      </c>
      <c r="D440" s="6">
        <v>1650</v>
      </c>
      <c r="E440" s="8">
        <v>1660</v>
      </c>
      <c r="F440" t="s">
        <v>8218</v>
      </c>
      <c r="G440" t="s">
        <v>8223</v>
      </c>
      <c r="H440" t="s">
        <v>8245</v>
      </c>
      <c r="I440">
        <v>1454431080</v>
      </c>
      <c r="J440">
        <v>1451839080</v>
      </c>
      <c r="K440" t="b">
        <v>0</v>
      </c>
      <c r="L440">
        <v>30</v>
      </c>
      <c r="M440" t="b">
        <v>1</v>
      </c>
      <c r="N440" t="s">
        <v>8269</v>
      </c>
      <c r="O440">
        <v>101</v>
      </c>
      <c r="P440">
        <v>55.33</v>
      </c>
      <c r="Q440" s="12" t="s">
        <v>8315</v>
      </c>
      <c r="R440" t="s">
        <v>8316</v>
      </c>
      <c r="S440" s="16">
        <v>42372.693055555559</v>
      </c>
      <c r="T440" s="16">
        <v>42402.693055555559</v>
      </c>
      <c r="U440">
        <f t="shared" si="41"/>
        <v>55.33</v>
      </c>
    </row>
    <row r="441" spans="1:21" ht="48" x14ac:dyDescent="0.2">
      <c r="A441" s="10">
        <v>3486</v>
      </c>
      <c r="B441" s="3" t="s">
        <v>3485</v>
      </c>
      <c r="C441" s="3" t="s">
        <v>7596</v>
      </c>
      <c r="D441" s="6">
        <v>3000</v>
      </c>
      <c r="E441" s="8">
        <v>4656</v>
      </c>
      <c r="F441" t="s">
        <v>8218</v>
      </c>
      <c r="G441" t="s">
        <v>8223</v>
      </c>
      <c r="H441" t="s">
        <v>8245</v>
      </c>
      <c r="I441">
        <v>1433314740</v>
      </c>
      <c r="J441">
        <v>1430600401</v>
      </c>
      <c r="K441" t="b">
        <v>0</v>
      </c>
      <c r="L441">
        <v>56</v>
      </c>
      <c r="M441" t="b">
        <v>1</v>
      </c>
      <c r="N441" t="s">
        <v>8269</v>
      </c>
      <c r="O441">
        <v>155</v>
      </c>
      <c r="P441">
        <v>83.14</v>
      </c>
      <c r="Q441" s="12" t="s">
        <v>8315</v>
      </c>
      <c r="R441" t="s">
        <v>8316</v>
      </c>
      <c r="S441" s="16">
        <v>42126.87501157407</v>
      </c>
      <c r="T441" s="16">
        <v>42158.290972222225</v>
      </c>
      <c r="U441">
        <f t="shared" ref="U441:U451" si="42">IFERROR(ROUND(E441/L441,2),0)</f>
        <v>83.14</v>
      </c>
    </row>
    <row r="442" spans="1:21" ht="48" x14ac:dyDescent="0.2">
      <c r="A442" s="10">
        <v>3487</v>
      </c>
      <c r="B442" s="3" t="s">
        <v>3486</v>
      </c>
      <c r="C442" s="3" t="s">
        <v>7597</v>
      </c>
      <c r="D442" s="6">
        <v>2000</v>
      </c>
      <c r="E442" s="8">
        <v>2555</v>
      </c>
      <c r="F442" t="s">
        <v>8218</v>
      </c>
      <c r="G442" t="s">
        <v>8224</v>
      </c>
      <c r="H442" t="s">
        <v>8246</v>
      </c>
      <c r="I442">
        <v>1435185252</v>
      </c>
      <c r="J442">
        <v>1432593252</v>
      </c>
      <c r="K442" t="b">
        <v>0</v>
      </c>
      <c r="L442">
        <v>66</v>
      </c>
      <c r="M442" t="b">
        <v>1</v>
      </c>
      <c r="N442" t="s">
        <v>8269</v>
      </c>
      <c r="O442">
        <v>128</v>
      </c>
      <c r="P442">
        <v>38.71</v>
      </c>
      <c r="Q442" s="12" t="s">
        <v>8315</v>
      </c>
      <c r="R442" t="s">
        <v>8316</v>
      </c>
      <c r="S442" s="16">
        <v>42149.940416666665</v>
      </c>
      <c r="T442" s="16">
        <v>42179.940416666665</v>
      </c>
      <c r="U442">
        <f t="shared" si="42"/>
        <v>38.71</v>
      </c>
    </row>
    <row r="443" spans="1:21" ht="48" x14ac:dyDescent="0.2">
      <c r="A443" s="10">
        <v>3488</v>
      </c>
      <c r="B443" s="3" t="s">
        <v>3487</v>
      </c>
      <c r="C443" s="3" t="s">
        <v>7598</v>
      </c>
      <c r="D443" s="6">
        <v>3000</v>
      </c>
      <c r="E443" s="8">
        <v>3636</v>
      </c>
      <c r="F443" t="s">
        <v>8218</v>
      </c>
      <c r="G443" t="s">
        <v>8223</v>
      </c>
      <c r="H443" t="s">
        <v>8245</v>
      </c>
      <c r="I443">
        <v>1429286400</v>
      </c>
      <c r="J443">
        <v>1427221560</v>
      </c>
      <c r="K443" t="b">
        <v>0</v>
      </c>
      <c r="L443">
        <v>29</v>
      </c>
      <c r="M443" t="b">
        <v>1</v>
      </c>
      <c r="N443" t="s">
        <v>8269</v>
      </c>
      <c r="O443">
        <v>121</v>
      </c>
      <c r="P443">
        <v>125.38</v>
      </c>
      <c r="Q443" s="12" t="s">
        <v>8315</v>
      </c>
      <c r="R443" t="s">
        <v>8316</v>
      </c>
      <c r="S443" s="16">
        <v>42087.768055555556</v>
      </c>
      <c r="T443" s="16">
        <v>42111.666666666672</v>
      </c>
      <c r="U443">
        <f t="shared" si="42"/>
        <v>125.38</v>
      </c>
    </row>
    <row r="444" spans="1:21" ht="48" x14ac:dyDescent="0.2">
      <c r="A444" s="10">
        <v>3489</v>
      </c>
      <c r="B444" s="3" t="s">
        <v>3488</v>
      </c>
      <c r="C444" s="3" t="s">
        <v>7599</v>
      </c>
      <c r="D444" s="6">
        <v>5000</v>
      </c>
      <c r="E444" s="8">
        <v>5635</v>
      </c>
      <c r="F444" t="s">
        <v>8218</v>
      </c>
      <c r="G444" t="s">
        <v>8224</v>
      </c>
      <c r="H444" t="s">
        <v>8246</v>
      </c>
      <c r="I444">
        <v>1400965200</v>
      </c>
      <c r="J444">
        <v>1398352531</v>
      </c>
      <c r="K444" t="b">
        <v>0</v>
      </c>
      <c r="L444">
        <v>72</v>
      </c>
      <c r="M444" t="b">
        <v>1</v>
      </c>
      <c r="N444" t="s">
        <v>8269</v>
      </c>
      <c r="O444">
        <v>113</v>
      </c>
      <c r="P444">
        <v>78.260000000000005</v>
      </c>
      <c r="Q444" s="12" t="s">
        <v>8315</v>
      </c>
      <c r="R444" t="s">
        <v>8316</v>
      </c>
      <c r="S444" s="16">
        <v>41753.635775462964</v>
      </c>
      <c r="T444" s="16">
        <v>41783.875</v>
      </c>
      <c r="U444">
        <f t="shared" si="42"/>
        <v>78.260000000000005</v>
      </c>
    </row>
    <row r="445" spans="1:21" ht="48" x14ac:dyDescent="0.2">
      <c r="A445" s="10">
        <v>3490</v>
      </c>
      <c r="B445" s="3" t="s">
        <v>3489</v>
      </c>
      <c r="C445" s="3" t="s">
        <v>7600</v>
      </c>
      <c r="D445" s="6">
        <v>1000</v>
      </c>
      <c r="E445" s="8">
        <v>1275</v>
      </c>
      <c r="F445" t="s">
        <v>8218</v>
      </c>
      <c r="G445" t="s">
        <v>8223</v>
      </c>
      <c r="H445" t="s">
        <v>8245</v>
      </c>
      <c r="I445">
        <v>1460574924</v>
      </c>
      <c r="J445">
        <v>1457982924</v>
      </c>
      <c r="K445" t="b">
        <v>0</v>
      </c>
      <c r="L445">
        <v>27</v>
      </c>
      <c r="M445" t="b">
        <v>1</v>
      </c>
      <c r="N445" t="s">
        <v>8269</v>
      </c>
      <c r="O445">
        <v>128</v>
      </c>
      <c r="P445">
        <v>47.22</v>
      </c>
      <c r="Q445" s="12" t="s">
        <v>8315</v>
      </c>
      <c r="R445" t="s">
        <v>8316</v>
      </c>
      <c r="S445" s="16">
        <v>42443.802361111113</v>
      </c>
      <c r="T445" s="16">
        <v>42473.802361111113</v>
      </c>
      <c r="U445">
        <f t="shared" si="42"/>
        <v>47.22</v>
      </c>
    </row>
    <row r="446" spans="1:21" ht="48" x14ac:dyDescent="0.2">
      <c r="A446" s="10">
        <v>3491</v>
      </c>
      <c r="B446" s="3" t="s">
        <v>3490</v>
      </c>
      <c r="C446" s="3" t="s">
        <v>7601</v>
      </c>
      <c r="D446" s="6">
        <v>500</v>
      </c>
      <c r="E446" s="8">
        <v>791</v>
      </c>
      <c r="F446" t="s">
        <v>8218</v>
      </c>
      <c r="G446" t="s">
        <v>8223</v>
      </c>
      <c r="H446" t="s">
        <v>8245</v>
      </c>
      <c r="I446">
        <v>1431928784</v>
      </c>
      <c r="J446">
        <v>1430114384</v>
      </c>
      <c r="K446" t="b">
        <v>0</v>
      </c>
      <c r="L446">
        <v>10</v>
      </c>
      <c r="M446" t="b">
        <v>1</v>
      </c>
      <c r="N446" t="s">
        <v>8269</v>
      </c>
      <c r="O446">
        <v>158</v>
      </c>
      <c r="P446">
        <v>79.099999999999994</v>
      </c>
      <c r="Q446" s="12" t="s">
        <v>8315</v>
      </c>
      <c r="R446" t="s">
        <v>8316</v>
      </c>
      <c r="S446" s="16">
        <v>42121.249814814815</v>
      </c>
      <c r="T446" s="16">
        <v>42142.249814814815</v>
      </c>
      <c r="U446">
        <f t="shared" si="42"/>
        <v>79.099999999999994</v>
      </c>
    </row>
    <row r="447" spans="1:21" ht="48" x14ac:dyDescent="0.2">
      <c r="A447" s="10">
        <v>3492</v>
      </c>
      <c r="B447" s="3" t="s">
        <v>3491</v>
      </c>
      <c r="C447" s="3" t="s">
        <v>7602</v>
      </c>
      <c r="D447" s="6">
        <v>3800</v>
      </c>
      <c r="E447" s="8">
        <v>4000.22</v>
      </c>
      <c r="F447" t="s">
        <v>8218</v>
      </c>
      <c r="G447" t="s">
        <v>8223</v>
      </c>
      <c r="H447" t="s">
        <v>8245</v>
      </c>
      <c r="I447">
        <v>1445818397</v>
      </c>
      <c r="J447">
        <v>1442794397</v>
      </c>
      <c r="K447" t="b">
        <v>0</v>
      </c>
      <c r="L447">
        <v>35</v>
      </c>
      <c r="M447" t="b">
        <v>1</v>
      </c>
      <c r="N447" t="s">
        <v>8269</v>
      </c>
      <c r="O447">
        <v>105</v>
      </c>
      <c r="P447">
        <v>114.29</v>
      </c>
      <c r="Q447" s="12" t="s">
        <v>8315</v>
      </c>
      <c r="R447" t="s">
        <v>8316</v>
      </c>
      <c r="S447" s="16">
        <v>42268.009224537032</v>
      </c>
      <c r="T447" s="16">
        <v>42303.009224537032</v>
      </c>
      <c r="U447">
        <f t="shared" si="42"/>
        <v>114.29</v>
      </c>
    </row>
    <row r="448" spans="1:21" ht="48" x14ac:dyDescent="0.2">
      <c r="A448" s="10">
        <v>3493</v>
      </c>
      <c r="B448" s="3" t="s">
        <v>3492</v>
      </c>
      <c r="C448" s="3" t="s">
        <v>7603</v>
      </c>
      <c r="D448" s="6">
        <v>1500</v>
      </c>
      <c r="E448" s="8">
        <v>1500</v>
      </c>
      <c r="F448" t="s">
        <v>8218</v>
      </c>
      <c r="G448" t="s">
        <v>8223</v>
      </c>
      <c r="H448" t="s">
        <v>8245</v>
      </c>
      <c r="I448">
        <v>1408252260</v>
      </c>
      <c r="J448">
        <v>1406580436</v>
      </c>
      <c r="K448" t="b">
        <v>0</v>
      </c>
      <c r="L448">
        <v>29</v>
      </c>
      <c r="M448" t="b">
        <v>1</v>
      </c>
      <c r="N448" t="s">
        <v>8269</v>
      </c>
      <c r="O448">
        <v>100</v>
      </c>
      <c r="P448">
        <v>51.72</v>
      </c>
      <c r="Q448" s="12" t="s">
        <v>8315</v>
      </c>
      <c r="R448" t="s">
        <v>8316</v>
      </c>
      <c r="S448" s="16">
        <v>41848.866157407407</v>
      </c>
      <c r="T448" s="16">
        <v>41868.21597222222</v>
      </c>
      <c r="U448">
        <f t="shared" si="42"/>
        <v>51.72</v>
      </c>
    </row>
    <row r="449" spans="1:21" ht="48" x14ac:dyDescent="0.2">
      <c r="A449" s="10">
        <v>3494</v>
      </c>
      <c r="B449" s="3" t="s">
        <v>3493</v>
      </c>
      <c r="C449" s="3" t="s">
        <v>7604</v>
      </c>
      <c r="D449" s="6">
        <v>400</v>
      </c>
      <c r="E449" s="8">
        <v>400</v>
      </c>
      <c r="F449" t="s">
        <v>8218</v>
      </c>
      <c r="G449" t="s">
        <v>8223</v>
      </c>
      <c r="H449" t="s">
        <v>8245</v>
      </c>
      <c r="I449">
        <v>1480140000</v>
      </c>
      <c r="J449">
        <v>1479186575</v>
      </c>
      <c r="K449" t="b">
        <v>0</v>
      </c>
      <c r="L449">
        <v>13</v>
      </c>
      <c r="M449" t="b">
        <v>1</v>
      </c>
      <c r="N449" t="s">
        <v>8269</v>
      </c>
      <c r="O449">
        <v>100</v>
      </c>
      <c r="P449">
        <v>30.77</v>
      </c>
      <c r="Q449" s="12" t="s">
        <v>8315</v>
      </c>
      <c r="R449" t="s">
        <v>8316</v>
      </c>
      <c r="S449" s="16">
        <v>42689.214988425927</v>
      </c>
      <c r="T449" s="16">
        <v>42700.25</v>
      </c>
      <c r="U449">
        <f t="shared" si="42"/>
        <v>30.77</v>
      </c>
    </row>
    <row r="450" spans="1:21" ht="48" x14ac:dyDescent="0.2">
      <c r="A450" s="10">
        <v>3495</v>
      </c>
      <c r="B450" s="3" t="s">
        <v>3494</v>
      </c>
      <c r="C450" s="3" t="s">
        <v>7605</v>
      </c>
      <c r="D450" s="6">
        <v>5000</v>
      </c>
      <c r="E450" s="8">
        <v>5343</v>
      </c>
      <c r="F450" t="s">
        <v>8218</v>
      </c>
      <c r="G450" t="s">
        <v>8228</v>
      </c>
      <c r="H450" t="s">
        <v>8250</v>
      </c>
      <c r="I450">
        <v>1414862280</v>
      </c>
      <c r="J450">
        <v>1412360309</v>
      </c>
      <c r="K450" t="b">
        <v>0</v>
      </c>
      <c r="L450">
        <v>72</v>
      </c>
      <c r="M450" t="b">
        <v>1</v>
      </c>
      <c r="N450" t="s">
        <v>8269</v>
      </c>
      <c r="O450">
        <v>107</v>
      </c>
      <c r="P450">
        <v>74.209999999999994</v>
      </c>
      <c r="Q450" s="12" t="s">
        <v>8315</v>
      </c>
      <c r="R450" t="s">
        <v>8316</v>
      </c>
      <c r="S450" s="16">
        <v>41915.762835648151</v>
      </c>
      <c r="T450" s="16">
        <v>41944.720833333333</v>
      </c>
      <c r="U450">
        <f t="shared" si="42"/>
        <v>74.209999999999994</v>
      </c>
    </row>
    <row r="451" spans="1:21" ht="48" x14ac:dyDescent="0.2">
      <c r="A451" s="10">
        <v>3496</v>
      </c>
      <c r="B451" s="3" t="s">
        <v>3495</v>
      </c>
      <c r="C451" s="3" t="s">
        <v>7606</v>
      </c>
      <c r="D451" s="6">
        <v>3000</v>
      </c>
      <c r="E451" s="8">
        <v>3732</v>
      </c>
      <c r="F451" t="s">
        <v>8218</v>
      </c>
      <c r="G451" t="s">
        <v>8223</v>
      </c>
      <c r="H451" t="s">
        <v>8245</v>
      </c>
      <c r="I451">
        <v>1473625166</v>
      </c>
      <c r="J451">
        <v>1470169166</v>
      </c>
      <c r="K451" t="b">
        <v>0</v>
      </c>
      <c r="L451">
        <v>78</v>
      </c>
      <c r="M451" t="b">
        <v>1</v>
      </c>
      <c r="N451" t="s">
        <v>8269</v>
      </c>
      <c r="O451">
        <v>124</v>
      </c>
      <c r="P451">
        <v>47.85</v>
      </c>
      <c r="Q451" s="12" t="s">
        <v>8315</v>
      </c>
      <c r="R451" t="s">
        <v>8316</v>
      </c>
      <c r="S451" s="16">
        <v>42584.846828703703</v>
      </c>
      <c r="T451" s="16">
        <v>42624.846828703703</v>
      </c>
      <c r="U451">
        <f t="shared" si="42"/>
        <v>47.85</v>
      </c>
    </row>
    <row r="452" spans="1:21" ht="48" x14ac:dyDescent="0.2">
      <c r="A452" s="10">
        <v>3497</v>
      </c>
      <c r="B452" s="3" t="s">
        <v>3496</v>
      </c>
      <c r="C452" s="3" t="s">
        <v>7607</v>
      </c>
      <c r="D452" s="6">
        <v>1551</v>
      </c>
      <c r="E452" s="8">
        <v>1686</v>
      </c>
      <c r="F452" t="s">
        <v>8218</v>
      </c>
      <c r="G452" t="s">
        <v>8223</v>
      </c>
      <c r="H452" t="s">
        <v>8245</v>
      </c>
      <c r="I452">
        <v>1464904800</v>
      </c>
      <c r="J452">
        <v>1463852904</v>
      </c>
      <c r="K452" t="b">
        <v>0</v>
      </c>
      <c r="L452">
        <v>49</v>
      </c>
      <c r="M452" t="b">
        <v>1</v>
      </c>
      <c r="N452" t="s">
        <v>8269</v>
      </c>
      <c r="O452">
        <v>109</v>
      </c>
      <c r="P452">
        <v>34.409999999999997</v>
      </c>
      <c r="Q452" s="12" t="s">
        <v>8315</v>
      </c>
      <c r="R452" t="s">
        <v>8316</v>
      </c>
      <c r="S452" s="16">
        <v>42511.741944444439</v>
      </c>
      <c r="T452" s="16">
        <v>42523.916666666672</v>
      </c>
      <c r="U452">
        <f t="shared" ref="U452:U453" si="43">IFERROR(ROUND(E452/L452,2),0)</f>
        <v>34.409999999999997</v>
      </c>
    </row>
    <row r="453" spans="1:21" ht="48" x14ac:dyDescent="0.2">
      <c r="A453" s="10">
        <v>3498</v>
      </c>
      <c r="B453" s="3" t="s">
        <v>3497</v>
      </c>
      <c r="C453" s="3" t="s">
        <v>7608</v>
      </c>
      <c r="D453" s="6">
        <v>1650</v>
      </c>
      <c r="E453" s="8">
        <v>1690</v>
      </c>
      <c r="F453" t="s">
        <v>8218</v>
      </c>
      <c r="G453" t="s">
        <v>8228</v>
      </c>
      <c r="H453" t="s">
        <v>8250</v>
      </c>
      <c r="I453">
        <v>1464471840</v>
      </c>
      <c r="J453">
        <v>1459309704</v>
      </c>
      <c r="K453" t="b">
        <v>0</v>
      </c>
      <c r="L453">
        <v>42</v>
      </c>
      <c r="M453" t="b">
        <v>1</v>
      </c>
      <c r="N453" t="s">
        <v>8269</v>
      </c>
      <c r="O453">
        <v>102</v>
      </c>
      <c r="P453">
        <v>40.24</v>
      </c>
      <c r="Q453" s="12" t="s">
        <v>8315</v>
      </c>
      <c r="R453" t="s">
        <v>8316</v>
      </c>
      <c r="S453" s="16">
        <v>42459.15861111111</v>
      </c>
      <c r="T453" s="16">
        <v>42518.905555555553</v>
      </c>
      <c r="U453">
        <f t="shared" si="43"/>
        <v>40.24</v>
      </c>
    </row>
    <row r="454" spans="1:21" ht="48" x14ac:dyDescent="0.2">
      <c r="A454" s="10">
        <v>3499</v>
      </c>
      <c r="B454" s="3" t="s">
        <v>3498</v>
      </c>
      <c r="C454" s="3" t="s">
        <v>7609</v>
      </c>
      <c r="D454" s="6">
        <v>2000</v>
      </c>
      <c r="E454" s="8">
        <v>2110</v>
      </c>
      <c r="F454" t="s">
        <v>8218</v>
      </c>
      <c r="G454" t="s">
        <v>8223</v>
      </c>
      <c r="H454" t="s">
        <v>8245</v>
      </c>
      <c r="I454">
        <v>1435733940</v>
      </c>
      <c r="J454">
        <v>1431046325</v>
      </c>
      <c r="K454" t="b">
        <v>0</v>
      </c>
      <c r="L454">
        <v>35</v>
      </c>
      <c r="M454" t="b">
        <v>1</v>
      </c>
      <c r="N454" t="s">
        <v>8269</v>
      </c>
      <c r="O454">
        <v>106</v>
      </c>
      <c r="P454">
        <v>60.29</v>
      </c>
      <c r="Q454" s="12" t="s">
        <v>8315</v>
      </c>
      <c r="R454" t="s">
        <v>8316</v>
      </c>
      <c r="S454" s="16">
        <v>42132.036168981482</v>
      </c>
      <c r="T454" s="16">
        <v>42186.290972222225</v>
      </c>
      <c r="U454">
        <f t="shared" ref="U454:U459" si="44">IFERROR(ROUND(E454/L454,2),0)</f>
        <v>60.29</v>
      </c>
    </row>
    <row r="455" spans="1:21" ht="48" x14ac:dyDescent="0.2">
      <c r="A455" s="10">
        <v>3500</v>
      </c>
      <c r="B455" s="3" t="s">
        <v>3499</v>
      </c>
      <c r="C455" s="3" t="s">
        <v>7610</v>
      </c>
      <c r="D455" s="6">
        <v>1000</v>
      </c>
      <c r="E455" s="8">
        <v>1063</v>
      </c>
      <c r="F455" t="s">
        <v>8218</v>
      </c>
      <c r="G455" t="s">
        <v>8223</v>
      </c>
      <c r="H455" t="s">
        <v>8245</v>
      </c>
      <c r="I455">
        <v>1457326740</v>
      </c>
      <c r="J455">
        <v>1455919438</v>
      </c>
      <c r="K455" t="b">
        <v>0</v>
      </c>
      <c r="L455">
        <v>42</v>
      </c>
      <c r="M455" t="b">
        <v>1</v>
      </c>
      <c r="N455" t="s">
        <v>8269</v>
      </c>
      <c r="O455">
        <v>106</v>
      </c>
      <c r="P455">
        <v>25.31</v>
      </c>
      <c r="Q455" s="12" t="s">
        <v>8315</v>
      </c>
      <c r="R455" t="s">
        <v>8316</v>
      </c>
      <c r="S455" s="16">
        <v>42419.91942129629</v>
      </c>
      <c r="T455" s="16">
        <v>42436.207638888889</v>
      </c>
      <c r="U455">
        <f t="shared" si="44"/>
        <v>25.31</v>
      </c>
    </row>
    <row r="456" spans="1:21" ht="48" x14ac:dyDescent="0.2">
      <c r="A456" s="10">
        <v>3501</v>
      </c>
      <c r="B456" s="3" t="s">
        <v>3500</v>
      </c>
      <c r="C456" s="3" t="s">
        <v>7611</v>
      </c>
      <c r="D456" s="6">
        <v>1500</v>
      </c>
      <c r="E456" s="8">
        <v>1510</v>
      </c>
      <c r="F456" t="s">
        <v>8218</v>
      </c>
      <c r="G456" t="s">
        <v>8224</v>
      </c>
      <c r="H456" t="s">
        <v>8246</v>
      </c>
      <c r="I456">
        <v>1441995595</v>
      </c>
      <c r="J456">
        <v>1439835595</v>
      </c>
      <c r="K456" t="b">
        <v>0</v>
      </c>
      <c r="L456">
        <v>42</v>
      </c>
      <c r="M456" t="b">
        <v>1</v>
      </c>
      <c r="N456" t="s">
        <v>8269</v>
      </c>
      <c r="O456">
        <v>101</v>
      </c>
      <c r="P456">
        <v>35.950000000000003</v>
      </c>
      <c r="Q456" s="12" t="s">
        <v>8315</v>
      </c>
      <c r="R456" t="s">
        <v>8316</v>
      </c>
      <c r="S456" s="16">
        <v>42233.763831018514</v>
      </c>
      <c r="T456" s="16">
        <v>42258.763831018514</v>
      </c>
      <c r="U456">
        <f t="shared" si="44"/>
        <v>35.950000000000003</v>
      </c>
    </row>
    <row r="457" spans="1:21" ht="48" x14ac:dyDescent="0.2">
      <c r="A457" s="10">
        <v>3502</v>
      </c>
      <c r="B457" s="3" t="s">
        <v>3501</v>
      </c>
      <c r="C457" s="3" t="s">
        <v>7612</v>
      </c>
      <c r="D457" s="6">
        <v>4000</v>
      </c>
      <c r="E457" s="8">
        <v>4216</v>
      </c>
      <c r="F457" t="s">
        <v>8218</v>
      </c>
      <c r="G457" t="s">
        <v>8223</v>
      </c>
      <c r="H457" t="s">
        <v>8245</v>
      </c>
      <c r="I457">
        <v>1458100740</v>
      </c>
      <c r="J457">
        <v>1456862924</v>
      </c>
      <c r="K457" t="b">
        <v>0</v>
      </c>
      <c r="L457">
        <v>31</v>
      </c>
      <c r="M457" t="b">
        <v>1</v>
      </c>
      <c r="N457" t="s">
        <v>8269</v>
      </c>
      <c r="O457">
        <v>105</v>
      </c>
      <c r="P457">
        <v>136</v>
      </c>
      <c r="Q457" s="12" t="s">
        <v>8315</v>
      </c>
      <c r="R457" t="s">
        <v>8316</v>
      </c>
      <c r="S457" s="16">
        <v>42430.839398148149</v>
      </c>
      <c r="T457" s="16">
        <v>42445.165972222225</v>
      </c>
      <c r="U457">
        <f t="shared" si="44"/>
        <v>136</v>
      </c>
    </row>
    <row r="458" spans="1:21" ht="48" x14ac:dyDescent="0.2">
      <c r="A458" s="10">
        <v>3503</v>
      </c>
      <c r="B458" s="3" t="s">
        <v>3502</v>
      </c>
      <c r="C458" s="3" t="s">
        <v>7613</v>
      </c>
      <c r="D458" s="6">
        <v>2500</v>
      </c>
      <c r="E458" s="8">
        <v>2689</v>
      </c>
      <c r="F458" t="s">
        <v>8218</v>
      </c>
      <c r="G458" t="s">
        <v>8224</v>
      </c>
      <c r="H458" t="s">
        <v>8246</v>
      </c>
      <c r="I458">
        <v>1469359728</v>
      </c>
      <c r="J458">
        <v>1466767728</v>
      </c>
      <c r="K458" t="b">
        <v>0</v>
      </c>
      <c r="L458">
        <v>38</v>
      </c>
      <c r="M458" t="b">
        <v>1</v>
      </c>
      <c r="N458" t="s">
        <v>8269</v>
      </c>
      <c r="O458">
        <v>108</v>
      </c>
      <c r="P458">
        <v>70.760000000000005</v>
      </c>
      <c r="Q458" s="12" t="s">
        <v>8315</v>
      </c>
      <c r="R458" t="s">
        <v>8316</v>
      </c>
      <c r="S458" s="16">
        <v>42545.478333333333</v>
      </c>
      <c r="T458" s="16">
        <v>42575.478333333333</v>
      </c>
      <c r="U458">
        <f t="shared" si="44"/>
        <v>70.760000000000005</v>
      </c>
    </row>
    <row r="459" spans="1:21" ht="48" x14ac:dyDescent="0.2">
      <c r="A459" s="10">
        <v>3504</v>
      </c>
      <c r="B459" s="3" t="s">
        <v>3503</v>
      </c>
      <c r="C459" s="3" t="s">
        <v>7614</v>
      </c>
      <c r="D459" s="6">
        <v>1000</v>
      </c>
      <c r="E459" s="8">
        <v>1000</v>
      </c>
      <c r="F459" t="s">
        <v>8218</v>
      </c>
      <c r="G459" t="s">
        <v>8223</v>
      </c>
      <c r="H459" t="s">
        <v>8245</v>
      </c>
      <c r="I459">
        <v>1447959491</v>
      </c>
      <c r="J459">
        <v>1445363891</v>
      </c>
      <c r="K459" t="b">
        <v>0</v>
      </c>
      <c r="L459">
        <v>8</v>
      </c>
      <c r="M459" t="b">
        <v>1</v>
      </c>
      <c r="N459" t="s">
        <v>8269</v>
      </c>
      <c r="O459">
        <v>100</v>
      </c>
      <c r="P459">
        <v>125</v>
      </c>
      <c r="Q459" s="12" t="s">
        <v>8315</v>
      </c>
      <c r="R459" t="s">
        <v>8316</v>
      </c>
      <c r="S459" s="16">
        <v>42297.748738425929</v>
      </c>
      <c r="T459" s="16">
        <v>42327.790405092594</v>
      </c>
      <c r="U459">
        <f t="shared" si="44"/>
        <v>125</v>
      </c>
    </row>
    <row r="460" spans="1:21" ht="96" x14ac:dyDescent="0.2">
      <c r="A460" s="10">
        <v>3505</v>
      </c>
      <c r="B460" s="3" t="s">
        <v>3504</v>
      </c>
      <c r="C460" s="3" t="s">
        <v>7615</v>
      </c>
      <c r="D460" s="6">
        <v>2500</v>
      </c>
      <c r="E460" s="8">
        <v>2594</v>
      </c>
      <c r="F460" t="s">
        <v>8218</v>
      </c>
      <c r="G460" t="s">
        <v>8223</v>
      </c>
      <c r="H460" t="s">
        <v>8245</v>
      </c>
      <c r="I460">
        <v>1399953600</v>
      </c>
      <c r="J460">
        <v>1398983245</v>
      </c>
      <c r="K460" t="b">
        <v>0</v>
      </c>
      <c r="L460">
        <v>39</v>
      </c>
      <c r="M460" t="b">
        <v>1</v>
      </c>
      <c r="N460" t="s">
        <v>8269</v>
      </c>
      <c r="O460">
        <v>104</v>
      </c>
      <c r="P460">
        <v>66.510000000000005</v>
      </c>
      <c r="Q460" s="12" t="s">
        <v>8315</v>
      </c>
      <c r="R460" t="s">
        <v>8316</v>
      </c>
      <c r="S460" s="16">
        <v>41760.935706018521</v>
      </c>
      <c r="T460" s="16">
        <v>41772.166666666664</v>
      </c>
      <c r="U460">
        <f t="shared" ref="U460:U461" si="45">IFERROR(ROUND(E460/L460,2),0)</f>
        <v>66.510000000000005</v>
      </c>
    </row>
    <row r="461" spans="1:21" ht="48" x14ac:dyDescent="0.2">
      <c r="A461" s="10">
        <v>3506</v>
      </c>
      <c r="B461" s="3" t="s">
        <v>3505</v>
      </c>
      <c r="C461" s="3" t="s">
        <v>7616</v>
      </c>
      <c r="D461" s="6">
        <v>3000</v>
      </c>
      <c r="E461" s="8">
        <v>3045</v>
      </c>
      <c r="F461" t="s">
        <v>8218</v>
      </c>
      <c r="G461" t="s">
        <v>8223</v>
      </c>
      <c r="H461" t="s">
        <v>8245</v>
      </c>
      <c r="I461">
        <v>1408815440</v>
      </c>
      <c r="J461">
        <v>1404927440</v>
      </c>
      <c r="K461" t="b">
        <v>0</v>
      </c>
      <c r="L461">
        <v>29</v>
      </c>
      <c r="M461" t="b">
        <v>1</v>
      </c>
      <c r="N461" t="s">
        <v>8269</v>
      </c>
      <c r="O461">
        <v>102</v>
      </c>
      <c r="P461">
        <v>105</v>
      </c>
      <c r="Q461" s="12" t="s">
        <v>8315</v>
      </c>
      <c r="R461" t="s">
        <v>8316</v>
      </c>
      <c r="S461" s="16">
        <v>41829.734259259261</v>
      </c>
      <c r="T461" s="16">
        <v>41874.734259259261</v>
      </c>
      <c r="U461">
        <f t="shared" si="45"/>
        <v>105</v>
      </c>
    </row>
    <row r="462" spans="1:21" ht="32" x14ac:dyDescent="0.2">
      <c r="A462" s="10">
        <v>3507</v>
      </c>
      <c r="B462" s="3" t="s">
        <v>3506</v>
      </c>
      <c r="C462" s="3" t="s">
        <v>7617</v>
      </c>
      <c r="D462" s="6">
        <v>10000</v>
      </c>
      <c r="E462" s="8">
        <v>10440</v>
      </c>
      <c r="F462" t="s">
        <v>8218</v>
      </c>
      <c r="G462" t="s">
        <v>8223</v>
      </c>
      <c r="H462" t="s">
        <v>8245</v>
      </c>
      <c r="I462">
        <v>1464732537</v>
      </c>
      <c r="J462">
        <v>1462140537</v>
      </c>
      <c r="K462" t="b">
        <v>0</v>
      </c>
      <c r="L462">
        <v>72</v>
      </c>
      <c r="M462" t="b">
        <v>1</v>
      </c>
      <c r="N462" t="s">
        <v>8269</v>
      </c>
      <c r="O462">
        <v>104</v>
      </c>
      <c r="P462">
        <v>145</v>
      </c>
      <c r="Q462" s="12" t="s">
        <v>8315</v>
      </c>
      <c r="R462" t="s">
        <v>8316</v>
      </c>
      <c r="S462" s="16">
        <v>42491.92288194444</v>
      </c>
      <c r="T462" s="16">
        <v>42521.92288194444</v>
      </c>
      <c r="U462">
        <f t="shared" ref="U462:U467" si="46">IFERROR(ROUND(E462/L462,2),0)</f>
        <v>145</v>
      </c>
    </row>
    <row r="463" spans="1:21" ht="48" x14ac:dyDescent="0.2">
      <c r="A463" s="10">
        <v>3508</v>
      </c>
      <c r="B463" s="3" t="s">
        <v>3507</v>
      </c>
      <c r="C463" s="3" t="s">
        <v>7618</v>
      </c>
      <c r="D463" s="6">
        <v>100</v>
      </c>
      <c r="E463" s="8">
        <v>180</v>
      </c>
      <c r="F463" t="s">
        <v>8218</v>
      </c>
      <c r="G463" t="s">
        <v>8224</v>
      </c>
      <c r="H463" t="s">
        <v>8246</v>
      </c>
      <c r="I463">
        <v>1462914000</v>
      </c>
      <c r="J463">
        <v>1460914253</v>
      </c>
      <c r="K463" t="b">
        <v>0</v>
      </c>
      <c r="L463">
        <v>15</v>
      </c>
      <c r="M463" t="b">
        <v>1</v>
      </c>
      <c r="N463" t="s">
        <v>8269</v>
      </c>
      <c r="O463">
        <v>180</v>
      </c>
      <c r="P463">
        <v>12</v>
      </c>
      <c r="Q463" s="12" t="s">
        <v>8315</v>
      </c>
      <c r="R463" t="s">
        <v>8316</v>
      </c>
      <c r="S463" s="16">
        <v>42477.729780092588</v>
      </c>
      <c r="T463" s="16">
        <v>42500.875</v>
      </c>
      <c r="U463">
        <f t="shared" si="46"/>
        <v>12</v>
      </c>
    </row>
    <row r="464" spans="1:21" ht="48" x14ac:dyDescent="0.2">
      <c r="A464" s="10">
        <v>3509</v>
      </c>
      <c r="B464" s="3" t="s">
        <v>3508</v>
      </c>
      <c r="C464" s="3" t="s">
        <v>7619</v>
      </c>
      <c r="D464" s="6">
        <v>3000</v>
      </c>
      <c r="E464" s="8">
        <v>3190</v>
      </c>
      <c r="F464" t="s">
        <v>8218</v>
      </c>
      <c r="G464" t="s">
        <v>8223</v>
      </c>
      <c r="H464" t="s">
        <v>8245</v>
      </c>
      <c r="I464">
        <v>1416545700</v>
      </c>
      <c r="J464">
        <v>1415392666</v>
      </c>
      <c r="K464" t="b">
        <v>0</v>
      </c>
      <c r="L464">
        <v>33</v>
      </c>
      <c r="M464" t="b">
        <v>1</v>
      </c>
      <c r="N464" t="s">
        <v>8269</v>
      </c>
      <c r="O464">
        <v>106</v>
      </c>
      <c r="P464">
        <v>96.67</v>
      </c>
      <c r="Q464" s="12" t="s">
        <v>8315</v>
      </c>
      <c r="R464" t="s">
        <v>8316</v>
      </c>
      <c r="S464" s="16">
        <v>41950.859560185185</v>
      </c>
      <c r="T464" s="16">
        <v>41964.204861111109</v>
      </c>
      <c r="U464">
        <f t="shared" si="46"/>
        <v>96.67</v>
      </c>
    </row>
    <row r="465" spans="1:21" ht="48" x14ac:dyDescent="0.2">
      <c r="A465" s="10">
        <v>3510</v>
      </c>
      <c r="B465" s="3" t="s">
        <v>3509</v>
      </c>
      <c r="C465" s="3" t="s">
        <v>7620</v>
      </c>
      <c r="D465" s="6">
        <v>900</v>
      </c>
      <c r="E465" s="8">
        <v>905</v>
      </c>
      <c r="F465" t="s">
        <v>8218</v>
      </c>
      <c r="G465" t="s">
        <v>8223</v>
      </c>
      <c r="H465" t="s">
        <v>8245</v>
      </c>
      <c r="I465">
        <v>1404312846</v>
      </c>
      <c r="J465">
        <v>1402584846</v>
      </c>
      <c r="K465" t="b">
        <v>0</v>
      </c>
      <c r="L465">
        <v>15</v>
      </c>
      <c r="M465" t="b">
        <v>1</v>
      </c>
      <c r="N465" t="s">
        <v>8269</v>
      </c>
      <c r="O465">
        <v>101</v>
      </c>
      <c r="P465">
        <v>60.33</v>
      </c>
      <c r="Q465" s="12" t="s">
        <v>8315</v>
      </c>
      <c r="R465" t="s">
        <v>8316</v>
      </c>
      <c r="S465" s="16">
        <v>41802.62090277778</v>
      </c>
      <c r="T465" s="16">
        <v>41822.62090277778</v>
      </c>
      <c r="U465">
        <f t="shared" si="46"/>
        <v>60.33</v>
      </c>
    </row>
    <row r="466" spans="1:21" ht="32" x14ac:dyDescent="0.2">
      <c r="A466" s="10">
        <v>3511</v>
      </c>
      <c r="B466" s="3" t="s">
        <v>3510</v>
      </c>
      <c r="C466" s="3" t="s">
        <v>7621</v>
      </c>
      <c r="D466" s="6">
        <v>1500</v>
      </c>
      <c r="E466" s="8">
        <v>1518</v>
      </c>
      <c r="F466" t="s">
        <v>8218</v>
      </c>
      <c r="G466" t="s">
        <v>8224</v>
      </c>
      <c r="H466" t="s">
        <v>8246</v>
      </c>
      <c r="I466">
        <v>1415385000</v>
      </c>
      <c r="J466">
        <v>1413406695</v>
      </c>
      <c r="K466" t="b">
        <v>0</v>
      </c>
      <c r="L466">
        <v>19</v>
      </c>
      <c r="M466" t="b">
        <v>1</v>
      </c>
      <c r="N466" t="s">
        <v>8269</v>
      </c>
      <c r="O466">
        <v>101</v>
      </c>
      <c r="P466">
        <v>79.89</v>
      </c>
      <c r="Q466" s="12" t="s">
        <v>8315</v>
      </c>
      <c r="R466" t="s">
        <v>8316</v>
      </c>
      <c r="S466" s="16">
        <v>41927.873784722222</v>
      </c>
      <c r="T466" s="16">
        <v>41950.770833333336</v>
      </c>
      <c r="U466">
        <f t="shared" si="46"/>
        <v>79.89</v>
      </c>
    </row>
    <row r="467" spans="1:21" ht="48" x14ac:dyDescent="0.2">
      <c r="A467" s="10">
        <v>3512</v>
      </c>
      <c r="B467" s="3" t="s">
        <v>3511</v>
      </c>
      <c r="C467" s="3" t="s">
        <v>7622</v>
      </c>
      <c r="D467" s="6">
        <v>1000</v>
      </c>
      <c r="E467" s="8">
        <v>1000</v>
      </c>
      <c r="F467" t="s">
        <v>8218</v>
      </c>
      <c r="G467" t="s">
        <v>8224</v>
      </c>
      <c r="H467" t="s">
        <v>8246</v>
      </c>
      <c r="I467">
        <v>1429789992</v>
      </c>
      <c r="J467">
        <v>1424609592</v>
      </c>
      <c r="K467" t="b">
        <v>0</v>
      </c>
      <c r="L467">
        <v>17</v>
      </c>
      <c r="M467" t="b">
        <v>1</v>
      </c>
      <c r="N467" t="s">
        <v>8269</v>
      </c>
      <c r="O467">
        <v>100</v>
      </c>
      <c r="P467">
        <v>58.82</v>
      </c>
      <c r="Q467" s="12" t="s">
        <v>8315</v>
      </c>
      <c r="R467" t="s">
        <v>8316</v>
      </c>
      <c r="S467" s="16">
        <v>42057.536944444444</v>
      </c>
      <c r="T467" s="16">
        <v>42117.49527777778</v>
      </c>
      <c r="U467">
        <f t="shared" si="46"/>
        <v>58.82</v>
      </c>
    </row>
    <row r="468" spans="1:21" ht="48" x14ac:dyDescent="0.2">
      <c r="A468" s="10">
        <v>3513</v>
      </c>
      <c r="B468" s="3" t="s">
        <v>3512</v>
      </c>
      <c r="C468" s="3" t="s">
        <v>7623</v>
      </c>
      <c r="D468" s="6">
        <v>2800</v>
      </c>
      <c r="E468" s="8">
        <v>3315</v>
      </c>
      <c r="F468" t="s">
        <v>8218</v>
      </c>
      <c r="G468" t="s">
        <v>8223</v>
      </c>
      <c r="H468" t="s">
        <v>8245</v>
      </c>
      <c r="I468">
        <v>1401857940</v>
      </c>
      <c r="J468">
        <v>1400725112</v>
      </c>
      <c r="K468" t="b">
        <v>0</v>
      </c>
      <c r="L468">
        <v>44</v>
      </c>
      <c r="M468" t="b">
        <v>1</v>
      </c>
      <c r="N468" t="s">
        <v>8269</v>
      </c>
      <c r="O468">
        <v>118</v>
      </c>
      <c r="P468">
        <v>75.34</v>
      </c>
      <c r="Q468" s="12" t="s">
        <v>8315</v>
      </c>
      <c r="R468" t="s">
        <v>8316</v>
      </c>
      <c r="S468" s="16">
        <v>41781.096203703702</v>
      </c>
      <c r="T468" s="16">
        <v>41794.207638888889</v>
      </c>
      <c r="U468">
        <f t="shared" ref="U468:U469" si="47">IFERROR(ROUND(E468/L468,2),0)</f>
        <v>75.34</v>
      </c>
    </row>
    <row r="469" spans="1:21" ht="48" x14ac:dyDescent="0.2">
      <c r="A469" s="10">
        <v>3514</v>
      </c>
      <c r="B469" s="3" t="s">
        <v>3513</v>
      </c>
      <c r="C469" s="3" t="s">
        <v>7624</v>
      </c>
      <c r="D469" s="6">
        <v>500</v>
      </c>
      <c r="E469" s="8">
        <v>550</v>
      </c>
      <c r="F469" t="s">
        <v>8218</v>
      </c>
      <c r="G469" t="s">
        <v>8223</v>
      </c>
      <c r="H469" t="s">
        <v>8245</v>
      </c>
      <c r="I469">
        <v>1422853140</v>
      </c>
      <c r="J469">
        <v>1421439552</v>
      </c>
      <c r="K469" t="b">
        <v>0</v>
      </c>
      <c r="L469">
        <v>10</v>
      </c>
      <c r="M469" t="b">
        <v>1</v>
      </c>
      <c r="N469" t="s">
        <v>8269</v>
      </c>
      <c r="O469">
        <v>110</v>
      </c>
      <c r="P469">
        <v>55</v>
      </c>
      <c r="Q469" s="12" t="s">
        <v>8315</v>
      </c>
      <c r="R469" t="s">
        <v>8316</v>
      </c>
      <c r="S469" s="16">
        <v>42020.846666666665</v>
      </c>
      <c r="T469" s="16">
        <v>42037.207638888889</v>
      </c>
      <c r="U469">
        <f t="shared" si="47"/>
        <v>55</v>
      </c>
    </row>
    <row r="470" spans="1:21" ht="48" x14ac:dyDescent="0.2">
      <c r="A470" s="10">
        <v>3515</v>
      </c>
      <c r="B470" s="3" t="s">
        <v>3514</v>
      </c>
      <c r="C470" s="3" t="s">
        <v>7625</v>
      </c>
      <c r="D470" s="6">
        <v>3000</v>
      </c>
      <c r="E470" s="8">
        <v>3080</v>
      </c>
      <c r="F470" t="s">
        <v>8218</v>
      </c>
      <c r="G470" t="s">
        <v>8223</v>
      </c>
      <c r="H470" t="s">
        <v>8245</v>
      </c>
      <c r="I470">
        <v>1433097171</v>
      </c>
      <c r="J470">
        <v>1430505171</v>
      </c>
      <c r="K470" t="b">
        <v>0</v>
      </c>
      <c r="L470">
        <v>46</v>
      </c>
      <c r="M470" t="b">
        <v>1</v>
      </c>
      <c r="N470" t="s">
        <v>8269</v>
      </c>
      <c r="O470">
        <v>103</v>
      </c>
      <c r="P470">
        <v>66.959999999999994</v>
      </c>
      <c r="Q470" s="12" t="s">
        <v>8315</v>
      </c>
      <c r="R470" t="s">
        <v>8316</v>
      </c>
      <c r="S470" s="16">
        <v>42125.772812499999</v>
      </c>
      <c r="T470" s="16">
        <v>42155.772812499999</v>
      </c>
      <c r="U470">
        <f t="shared" ref="U470:U485" si="48">IFERROR(ROUND(E470/L470,2),0)</f>
        <v>66.959999999999994</v>
      </c>
    </row>
    <row r="471" spans="1:21" ht="48" x14ac:dyDescent="0.2">
      <c r="A471" s="10">
        <v>3516</v>
      </c>
      <c r="B471" s="3" t="s">
        <v>3515</v>
      </c>
      <c r="C471" s="3" t="s">
        <v>7626</v>
      </c>
      <c r="D471" s="6">
        <v>2500</v>
      </c>
      <c r="E471" s="8">
        <v>2500</v>
      </c>
      <c r="F471" t="s">
        <v>8218</v>
      </c>
      <c r="G471" t="s">
        <v>8223</v>
      </c>
      <c r="H471" t="s">
        <v>8245</v>
      </c>
      <c r="I471">
        <v>1410145200</v>
      </c>
      <c r="J471">
        <v>1407197670</v>
      </c>
      <c r="K471" t="b">
        <v>0</v>
      </c>
      <c r="L471">
        <v>11</v>
      </c>
      <c r="M471" t="b">
        <v>1</v>
      </c>
      <c r="N471" t="s">
        <v>8269</v>
      </c>
      <c r="O471">
        <v>100</v>
      </c>
      <c r="P471">
        <v>227.27</v>
      </c>
      <c r="Q471" s="12" t="s">
        <v>8315</v>
      </c>
      <c r="R471" t="s">
        <v>8316</v>
      </c>
      <c r="S471" s="16">
        <v>41856.010069444441</v>
      </c>
      <c r="T471" s="16">
        <v>41890.125</v>
      </c>
      <c r="U471">
        <f t="shared" si="48"/>
        <v>227.27</v>
      </c>
    </row>
    <row r="472" spans="1:21" ht="48" x14ac:dyDescent="0.2">
      <c r="A472" s="10">
        <v>3517</v>
      </c>
      <c r="B472" s="3" t="s">
        <v>3516</v>
      </c>
      <c r="C472" s="3" t="s">
        <v>7627</v>
      </c>
      <c r="D472" s="6">
        <v>4000</v>
      </c>
      <c r="E472" s="8">
        <v>4000</v>
      </c>
      <c r="F472" t="s">
        <v>8218</v>
      </c>
      <c r="G472" t="s">
        <v>8224</v>
      </c>
      <c r="H472" t="s">
        <v>8246</v>
      </c>
      <c r="I472">
        <v>1404471600</v>
      </c>
      <c r="J472">
        <v>1401910634</v>
      </c>
      <c r="K472" t="b">
        <v>0</v>
      </c>
      <c r="L472">
        <v>13</v>
      </c>
      <c r="M472" t="b">
        <v>1</v>
      </c>
      <c r="N472" t="s">
        <v>8269</v>
      </c>
      <c r="O472">
        <v>100</v>
      </c>
      <c r="P472">
        <v>307.69</v>
      </c>
      <c r="Q472" s="12" t="s">
        <v>8315</v>
      </c>
      <c r="R472" t="s">
        <v>8316</v>
      </c>
      <c r="S472" s="16">
        <v>41794.817523148151</v>
      </c>
      <c r="T472" s="16">
        <v>41824.458333333336</v>
      </c>
      <c r="U472">
        <f t="shared" si="48"/>
        <v>307.69</v>
      </c>
    </row>
    <row r="473" spans="1:21" ht="48" x14ac:dyDescent="0.2">
      <c r="A473" s="10">
        <v>3518</v>
      </c>
      <c r="B473" s="3" t="s">
        <v>3517</v>
      </c>
      <c r="C473" s="3" t="s">
        <v>7628</v>
      </c>
      <c r="D473" s="6">
        <v>1500</v>
      </c>
      <c r="E473" s="8">
        <v>1650.69</v>
      </c>
      <c r="F473" t="s">
        <v>8218</v>
      </c>
      <c r="G473" t="s">
        <v>8223</v>
      </c>
      <c r="H473" t="s">
        <v>8245</v>
      </c>
      <c r="I473">
        <v>1412259660</v>
      </c>
      <c r="J473">
        <v>1410461299</v>
      </c>
      <c r="K473" t="b">
        <v>0</v>
      </c>
      <c r="L473">
        <v>33</v>
      </c>
      <c r="M473" t="b">
        <v>1</v>
      </c>
      <c r="N473" t="s">
        <v>8269</v>
      </c>
      <c r="O473">
        <v>110</v>
      </c>
      <c r="P473">
        <v>50.02</v>
      </c>
      <c r="Q473" s="12" t="s">
        <v>8315</v>
      </c>
      <c r="R473" t="s">
        <v>8316</v>
      </c>
      <c r="S473" s="16">
        <v>41893.783553240741</v>
      </c>
      <c r="T473" s="16">
        <v>41914.597916666666</v>
      </c>
      <c r="U473">
        <f t="shared" si="48"/>
        <v>50.02</v>
      </c>
    </row>
    <row r="474" spans="1:21" ht="32" x14ac:dyDescent="0.2">
      <c r="A474" s="10">
        <v>3519</v>
      </c>
      <c r="B474" s="3" t="s">
        <v>3518</v>
      </c>
      <c r="C474" s="3" t="s">
        <v>7629</v>
      </c>
      <c r="D474" s="6">
        <v>2000</v>
      </c>
      <c r="E474" s="8">
        <v>2027</v>
      </c>
      <c r="F474" t="s">
        <v>8218</v>
      </c>
      <c r="G474" t="s">
        <v>8224</v>
      </c>
      <c r="H474" t="s">
        <v>8246</v>
      </c>
      <c r="I474">
        <v>1425478950</v>
      </c>
      <c r="J474">
        <v>1422886950</v>
      </c>
      <c r="K474" t="b">
        <v>0</v>
      </c>
      <c r="L474">
        <v>28</v>
      </c>
      <c r="M474" t="b">
        <v>1</v>
      </c>
      <c r="N474" t="s">
        <v>8269</v>
      </c>
      <c r="O474">
        <v>101</v>
      </c>
      <c r="P474">
        <v>72.39</v>
      </c>
      <c r="Q474" s="12" t="s">
        <v>8315</v>
      </c>
      <c r="R474" t="s">
        <v>8316</v>
      </c>
      <c r="S474" s="16">
        <v>42037.598958333328</v>
      </c>
      <c r="T474" s="16">
        <v>42067.598958333328</v>
      </c>
      <c r="U474">
        <f t="shared" si="48"/>
        <v>72.39</v>
      </c>
    </row>
    <row r="475" spans="1:21" ht="32" x14ac:dyDescent="0.2">
      <c r="A475" s="10">
        <v>3520</v>
      </c>
      <c r="B475" s="3" t="s">
        <v>3519</v>
      </c>
      <c r="C475" s="3" t="s">
        <v>7630</v>
      </c>
      <c r="D475" s="6">
        <v>2000</v>
      </c>
      <c r="E475" s="8">
        <v>2015</v>
      </c>
      <c r="F475" t="s">
        <v>8218</v>
      </c>
      <c r="G475" t="s">
        <v>8224</v>
      </c>
      <c r="H475" t="s">
        <v>8246</v>
      </c>
      <c r="I475">
        <v>1441547220</v>
      </c>
      <c r="J475">
        <v>1439322412</v>
      </c>
      <c r="K475" t="b">
        <v>0</v>
      </c>
      <c r="L475">
        <v>21</v>
      </c>
      <c r="M475" t="b">
        <v>1</v>
      </c>
      <c r="N475" t="s">
        <v>8269</v>
      </c>
      <c r="O475">
        <v>101</v>
      </c>
      <c r="P475">
        <v>95.95</v>
      </c>
      <c r="Q475" s="12" t="s">
        <v>8315</v>
      </c>
      <c r="R475" t="s">
        <v>8316</v>
      </c>
      <c r="S475" s="16">
        <v>42227.824212962965</v>
      </c>
      <c r="T475" s="16">
        <v>42253.57430555555</v>
      </c>
      <c r="U475">
        <f t="shared" si="48"/>
        <v>95.95</v>
      </c>
    </row>
    <row r="476" spans="1:21" ht="48" x14ac:dyDescent="0.2">
      <c r="A476" s="10">
        <v>3521</v>
      </c>
      <c r="B476" s="3" t="s">
        <v>3520</v>
      </c>
      <c r="C476" s="3" t="s">
        <v>7631</v>
      </c>
      <c r="D476" s="6">
        <v>350</v>
      </c>
      <c r="E476" s="8">
        <v>593</v>
      </c>
      <c r="F476" t="s">
        <v>8218</v>
      </c>
      <c r="G476" t="s">
        <v>8223</v>
      </c>
      <c r="H476" t="s">
        <v>8245</v>
      </c>
      <c r="I476">
        <v>1411980020</v>
      </c>
      <c r="J476">
        <v>1409388020</v>
      </c>
      <c r="K476" t="b">
        <v>0</v>
      </c>
      <c r="L476">
        <v>13</v>
      </c>
      <c r="M476" t="b">
        <v>1</v>
      </c>
      <c r="N476" t="s">
        <v>8269</v>
      </c>
      <c r="O476">
        <v>169</v>
      </c>
      <c r="P476">
        <v>45.62</v>
      </c>
      <c r="Q476" s="12" t="s">
        <v>8315</v>
      </c>
      <c r="R476" t="s">
        <v>8316</v>
      </c>
      <c r="S476" s="16">
        <v>41881.361342592594</v>
      </c>
      <c r="T476" s="16">
        <v>41911.361342592594</v>
      </c>
      <c r="U476">
        <f t="shared" si="48"/>
        <v>45.62</v>
      </c>
    </row>
    <row r="477" spans="1:21" ht="48" x14ac:dyDescent="0.2">
      <c r="A477" s="10">
        <v>3522</v>
      </c>
      <c r="B477" s="3" t="s">
        <v>3521</v>
      </c>
      <c r="C477" s="3" t="s">
        <v>7632</v>
      </c>
      <c r="D477" s="6">
        <v>1395</v>
      </c>
      <c r="E477" s="8">
        <v>1395</v>
      </c>
      <c r="F477" t="s">
        <v>8218</v>
      </c>
      <c r="G477" t="s">
        <v>8224</v>
      </c>
      <c r="H477" t="s">
        <v>8246</v>
      </c>
      <c r="I477">
        <v>1442311560</v>
      </c>
      <c r="J477">
        <v>1439924246</v>
      </c>
      <c r="K477" t="b">
        <v>0</v>
      </c>
      <c r="L477">
        <v>34</v>
      </c>
      <c r="M477" t="b">
        <v>1</v>
      </c>
      <c r="N477" t="s">
        <v>8269</v>
      </c>
      <c r="O477">
        <v>100</v>
      </c>
      <c r="P477">
        <v>41.03</v>
      </c>
      <c r="Q477" s="12" t="s">
        <v>8315</v>
      </c>
      <c r="R477" t="s">
        <v>8316</v>
      </c>
      <c r="S477" s="16">
        <v>42234.789884259255</v>
      </c>
      <c r="T477" s="16">
        <v>42262.420833333337</v>
      </c>
      <c r="U477">
        <f t="shared" si="48"/>
        <v>41.03</v>
      </c>
    </row>
    <row r="478" spans="1:21" ht="48" x14ac:dyDescent="0.2">
      <c r="A478" s="10">
        <v>3523</v>
      </c>
      <c r="B478" s="3" t="s">
        <v>3522</v>
      </c>
      <c r="C478" s="3" t="s">
        <v>7633</v>
      </c>
      <c r="D478" s="6">
        <v>4000</v>
      </c>
      <c r="E478" s="8">
        <v>4546</v>
      </c>
      <c r="F478" t="s">
        <v>8218</v>
      </c>
      <c r="G478" t="s">
        <v>8224</v>
      </c>
      <c r="H478" t="s">
        <v>8246</v>
      </c>
      <c r="I478">
        <v>1474844400</v>
      </c>
      <c r="J478">
        <v>1469871148</v>
      </c>
      <c r="K478" t="b">
        <v>0</v>
      </c>
      <c r="L478">
        <v>80</v>
      </c>
      <c r="M478" t="b">
        <v>1</v>
      </c>
      <c r="N478" t="s">
        <v>8269</v>
      </c>
      <c r="O478">
        <v>114</v>
      </c>
      <c r="P478">
        <v>56.83</v>
      </c>
      <c r="Q478" s="12" t="s">
        <v>8315</v>
      </c>
      <c r="R478" t="s">
        <v>8316</v>
      </c>
      <c r="S478" s="16">
        <v>42581.397546296299</v>
      </c>
      <c r="T478" s="16">
        <v>42638.958333333328</v>
      </c>
      <c r="U478">
        <f t="shared" si="48"/>
        <v>56.83</v>
      </c>
    </row>
    <row r="479" spans="1:21" ht="48" x14ac:dyDescent="0.2">
      <c r="A479" s="10">
        <v>3524</v>
      </c>
      <c r="B479" s="3" t="s">
        <v>3523</v>
      </c>
      <c r="C479" s="3" t="s">
        <v>7634</v>
      </c>
      <c r="D479" s="6">
        <v>10000</v>
      </c>
      <c r="E479" s="8">
        <v>10156</v>
      </c>
      <c r="F479" t="s">
        <v>8218</v>
      </c>
      <c r="G479" t="s">
        <v>8223</v>
      </c>
      <c r="H479" t="s">
        <v>8245</v>
      </c>
      <c r="I479">
        <v>1410580800</v>
      </c>
      <c r="J479">
        <v>1409336373</v>
      </c>
      <c r="K479" t="b">
        <v>0</v>
      </c>
      <c r="L479">
        <v>74</v>
      </c>
      <c r="M479" t="b">
        <v>1</v>
      </c>
      <c r="N479" t="s">
        <v>8269</v>
      </c>
      <c r="O479">
        <v>102</v>
      </c>
      <c r="P479">
        <v>137.24</v>
      </c>
      <c r="Q479" s="12" t="s">
        <v>8315</v>
      </c>
      <c r="R479" t="s">
        <v>8316</v>
      </c>
      <c r="S479" s="16">
        <v>41880.76357638889</v>
      </c>
      <c r="T479" s="16">
        <v>41895.166666666664</v>
      </c>
      <c r="U479">
        <f t="shared" si="48"/>
        <v>137.24</v>
      </c>
    </row>
    <row r="480" spans="1:21" ht="48" x14ac:dyDescent="0.2">
      <c r="A480" s="10">
        <v>3525</v>
      </c>
      <c r="B480" s="3" t="s">
        <v>3524</v>
      </c>
      <c r="C480" s="3" t="s">
        <v>7635</v>
      </c>
      <c r="D480" s="6">
        <v>500</v>
      </c>
      <c r="E480" s="8">
        <v>530</v>
      </c>
      <c r="F480" t="s">
        <v>8218</v>
      </c>
      <c r="G480" t="s">
        <v>8223</v>
      </c>
      <c r="H480" t="s">
        <v>8245</v>
      </c>
      <c r="I480">
        <v>1439136000</v>
      </c>
      <c r="J480">
        <v>1438188106</v>
      </c>
      <c r="K480" t="b">
        <v>0</v>
      </c>
      <c r="L480">
        <v>7</v>
      </c>
      <c r="M480" t="b">
        <v>1</v>
      </c>
      <c r="N480" t="s">
        <v>8269</v>
      </c>
      <c r="O480">
        <v>106</v>
      </c>
      <c r="P480">
        <v>75.709999999999994</v>
      </c>
      <c r="Q480" s="12" t="s">
        <v>8315</v>
      </c>
      <c r="R480" t="s">
        <v>8316</v>
      </c>
      <c r="S480" s="16">
        <v>42214.6956712963</v>
      </c>
      <c r="T480" s="16">
        <v>42225.666666666672</v>
      </c>
      <c r="U480">
        <f t="shared" si="48"/>
        <v>75.709999999999994</v>
      </c>
    </row>
    <row r="481" spans="1:21" ht="48" x14ac:dyDescent="0.2">
      <c r="A481" s="10">
        <v>3526</v>
      </c>
      <c r="B481" s="3" t="s">
        <v>3525</v>
      </c>
      <c r="C481" s="3" t="s">
        <v>7636</v>
      </c>
      <c r="D481" s="6">
        <v>3300</v>
      </c>
      <c r="E481" s="8">
        <v>3366</v>
      </c>
      <c r="F481" t="s">
        <v>8218</v>
      </c>
      <c r="G481" t="s">
        <v>8223</v>
      </c>
      <c r="H481" t="s">
        <v>8245</v>
      </c>
      <c r="I481">
        <v>1461823140</v>
      </c>
      <c r="J481">
        <v>1459411371</v>
      </c>
      <c r="K481" t="b">
        <v>0</v>
      </c>
      <c r="L481">
        <v>34</v>
      </c>
      <c r="M481" t="b">
        <v>1</v>
      </c>
      <c r="N481" t="s">
        <v>8269</v>
      </c>
      <c r="O481">
        <v>102</v>
      </c>
      <c r="P481">
        <v>99</v>
      </c>
      <c r="Q481" s="12" t="s">
        <v>8315</v>
      </c>
      <c r="R481" t="s">
        <v>8316</v>
      </c>
      <c r="S481" s="16">
        <v>42460.335312499999</v>
      </c>
      <c r="T481" s="16">
        <v>42488.249305555553</v>
      </c>
      <c r="U481">
        <f t="shared" si="48"/>
        <v>99</v>
      </c>
    </row>
    <row r="482" spans="1:21" ht="48" x14ac:dyDescent="0.2">
      <c r="A482" s="10">
        <v>3527</v>
      </c>
      <c r="B482" s="3" t="s">
        <v>3526</v>
      </c>
      <c r="C482" s="3" t="s">
        <v>7637</v>
      </c>
      <c r="D482" s="6">
        <v>6000</v>
      </c>
      <c r="E482" s="8">
        <v>7015</v>
      </c>
      <c r="F482" t="s">
        <v>8218</v>
      </c>
      <c r="G482" t="s">
        <v>8223</v>
      </c>
      <c r="H482" t="s">
        <v>8245</v>
      </c>
      <c r="I482">
        <v>1436587140</v>
      </c>
      <c r="J482">
        <v>1434069205</v>
      </c>
      <c r="K482" t="b">
        <v>0</v>
      </c>
      <c r="L482">
        <v>86</v>
      </c>
      <c r="M482" t="b">
        <v>1</v>
      </c>
      <c r="N482" t="s">
        <v>8269</v>
      </c>
      <c r="O482">
        <v>117</v>
      </c>
      <c r="P482">
        <v>81.569999999999993</v>
      </c>
      <c r="Q482" s="12" t="s">
        <v>8315</v>
      </c>
      <c r="R482" t="s">
        <v>8316</v>
      </c>
      <c r="S482" s="16">
        <v>42167.023206018523</v>
      </c>
      <c r="T482" s="16">
        <v>42196.165972222225</v>
      </c>
      <c r="U482">
        <f t="shared" si="48"/>
        <v>81.569999999999993</v>
      </c>
    </row>
    <row r="483" spans="1:21" ht="48" x14ac:dyDescent="0.2">
      <c r="A483" s="10">
        <v>3528</v>
      </c>
      <c r="B483" s="3" t="s">
        <v>3527</v>
      </c>
      <c r="C483" s="3" t="s">
        <v>7638</v>
      </c>
      <c r="D483" s="6">
        <v>1650</v>
      </c>
      <c r="E483" s="8">
        <v>1669</v>
      </c>
      <c r="F483" t="s">
        <v>8218</v>
      </c>
      <c r="G483" t="s">
        <v>8224</v>
      </c>
      <c r="H483" t="s">
        <v>8246</v>
      </c>
      <c r="I483">
        <v>1484740918</v>
      </c>
      <c r="J483">
        <v>1483012918</v>
      </c>
      <c r="K483" t="b">
        <v>0</v>
      </c>
      <c r="L483">
        <v>37</v>
      </c>
      <c r="M483" t="b">
        <v>1</v>
      </c>
      <c r="N483" t="s">
        <v>8269</v>
      </c>
      <c r="O483">
        <v>101</v>
      </c>
      <c r="P483">
        <v>45.11</v>
      </c>
      <c r="Q483" s="12" t="s">
        <v>8315</v>
      </c>
      <c r="R483" t="s">
        <v>8316</v>
      </c>
      <c r="S483" s="16">
        <v>42733.50136574074</v>
      </c>
      <c r="T483" s="16">
        <v>42753.50136574074</v>
      </c>
      <c r="U483">
        <f t="shared" si="48"/>
        <v>45.11</v>
      </c>
    </row>
    <row r="484" spans="1:21" ht="48" x14ac:dyDescent="0.2">
      <c r="A484" s="10">
        <v>3529</v>
      </c>
      <c r="B484" s="3" t="s">
        <v>3528</v>
      </c>
      <c r="C484" s="3" t="s">
        <v>7639</v>
      </c>
      <c r="D484" s="6">
        <v>500</v>
      </c>
      <c r="E484" s="8">
        <v>660</v>
      </c>
      <c r="F484" t="s">
        <v>8218</v>
      </c>
      <c r="G484" t="s">
        <v>8223</v>
      </c>
      <c r="H484" t="s">
        <v>8245</v>
      </c>
      <c r="I484">
        <v>1436749200</v>
      </c>
      <c r="J484">
        <v>1434997018</v>
      </c>
      <c r="K484" t="b">
        <v>0</v>
      </c>
      <c r="L484">
        <v>18</v>
      </c>
      <c r="M484" t="b">
        <v>1</v>
      </c>
      <c r="N484" t="s">
        <v>8269</v>
      </c>
      <c r="O484">
        <v>132</v>
      </c>
      <c r="P484">
        <v>36.67</v>
      </c>
      <c r="Q484" s="12" t="s">
        <v>8315</v>
      </c>
      <c r="R484" t="s">
        <v>8316</v>
      </c>
      <c r="S484" s="16">
        <v>42177.761782407411</v>
      </c>
      <c r="T484" s="16">
        <v>42198.041666666672</v>
      </c>
      <c r="U484">
        <f t="shared" si="48"/>
        <v>36.67</v>
      </c>
    </row>
    <row r="485" spans="1:21" ht="48" x14ac:dyDescent="0.2">
      <c r="A485" s="10">
        <v>3530</v>
      </c>
      <c r="B485" s="3" t="s">
        <v>3529</v>
      </c>
      <c r="C485" s="3" t="s">
        <v>7640</v>
      </c>
      <c r="D485" s="6">
        <v>2750</v>
      </c>
      <c r="E485" s="8">
        <v>2750</v>
      </c>
      <c r="F485" t="s">
        <v>8218</v>
      </c>
      <c r="G485" t="s">
        <v>8224</v>
      </c>
      <c r="H485" t="s">
        <v>8246</v>
      </c>
      <c r="I485">
        <v>1460318400</v>
      </c>
      <c r="J485">
        <v>1457881057</v>
      </c>
      <c r="K485" t="b">
        <v>0</v>
      </c>
      <c r="L485">
        <v>22</v>
      </c>
      <c r="M485" t="b">
        <v>1</v>
      </c>
      <c r="N485" t="s">
        <v>8269</v>
      </c>
      <c r="O485">
        <v>100</v>
      </c>
      <c r="P485">
        <v>125</v>
      </c>
      <c r="Q485" s="12" t="s">
        <v>8315</v>
      </c>
      <c r="R485" t="s">
        <v>8316</v>
      </c>
      <c r="S485" s="16">
        <v>42442.623344907406</v>
      </c>
      <c r="T485" s="16">
        <v>42470.833333333328</v>
      </c>
      <c r="U485">
        <f t="shared" si="48"/>
        <v>125</v>
      </c>
    </row>
    <row r="486" spans="1:21" ht="16" x14ac:dyDescent="0.2">
      <c r="A486" s="10">
        <v>3531</v>
      </c>
      <c r="B486" s="3" t="s">
        <v>3530</v>
      </c>
      <c r="C486" s="3" t="s">
        <v>7641</v>
      </c>
      <c r="D486" s="6">
        <v>1000</v>
      </c>
      <c r="E486" s="8">
        <v>1280</v>
      </c>
      <c r="F486" t="s">
        <v>8218</v>
      </c>
      <c r="G486" t="s">
        <v>8223</v>
      </c>
      <c r="H486" t="s">
        <v>8245</v>
      </c>
      <c r="I486">
        <v>1467301334</v>
      </c>
      <c r="J486">
        <v>1464709334</v>
      </c>
      <c r="K486" t="b">
        <v>0</v>
      </c>
      <c r="L486">
        <v>26</v>
      </c>
      <c r="M486" t="b">
        <v>1</v>
      </c>
      <c r="N486" t="s">
        <v>8269</v>
      </c>
      <c r="O486">
        <v>128</v>
      </c>
      <c r="P486">
        <v>49.23</v>
      </c>
      <c r="Q486" s="12" t="s">
        <v>8315</v>
      </c>
      <c r="R486" t="s">
        <v>8316</v>
      </c>
      <c r="S486" s="16">
        <v>42521.654328703706</v>
      </c>
      <c r="T486" s="16">
        <v>42551.654328703706</v>
      </c>
      <c r="U486">
        <f t="shared" ref="U486:U494" si="49">IFERROR(ROUND(E486/L486,2),0)</f>
        <v>49.23</v>
      </c>
    </row>
    <row r="487" spans="1:21" ht="48" x14ac:dyDescent="0.2">
      <c r="A487" s="10">
        <v>3532</v>
      </c>
      <c r="B487" s="3" t="s">
        <v>3531</v>
      </c>
      <c r="C487" s="3" t="s">
        <v>7642</v>
      </c>
      <c r="D487" s="6">
        <v>960</v>
      </c>
      <c r="E487" s="8">
        <v>1142</v>
      </c>
      <c r="F487" t="s">
        <v>8218</v>
      </c>
      <c r="G487" t="s">
        <v>8223</v>
      </c>
      <c r="H487" t="s">
        <v>8245</v>
      </c>
      <c r="I487">
        <v>1411012740</v>
      </c>
      <c r="J487">
        <v>1409667827</v>
      </c>
      <c r="K487" t="b">
        <v>0</v>
      </c>
      <c r="L487">
        <v>27</v>
      </c>
      <c r="M487" t="b">
        <v>1</v>
      </c>
      <c r="N487" t="s">
        <v>8269</v>
      </c>
      <c r="O487">
        <v>119</v>
      </c>
      <c r="P487">
        <v>42.3</v>
      </c>
      <c r="Q487" s="12" t="s">
        <v>8315</v>
      </c>
      <c r="R487" t="s">
        <v>8316</v>
      </c>
      <c r="S487" s="16">
        <v>41884.599849537037</v>
      </c>
      <c r="T487" s="16">
        <v>41900.165972222225</v>
      </c>
      <c r="U487">
        <f t="shared" si="49"/>
        <v>42.3</v>
      </c>
    </row>
    <row r="488" spans="1:21" ht="48" x14ac:dyDescent="0.2">
      <c r="A488" s="10">
        <v>3533</v>
      </c>
      <c r="B488" s="3" t="s">
        <v>3532</v>
      </c>
      <c r="C488" s="3" t="s">
        <v>7643</v>
      </c>
      <c r="D488" s="6">
        <v>500</v>
      </c>
      <c r="E488" s="8">
        <v>631</v>
      </c>
      <c r="F488" t="s">
        <v>8218</v>
      </c>
      <c r="G488" t="s">
        <v>8223</v>
      </c>
      <c r="H488" t="s">
        <v>8245</v>
      </c>
      <c r="I488">
        <v>1447269367</v>
      </c>
      <c r="J488">
        <v>1444673767</v>
      </c>
      <c r="K488" t="b">
        <v>0</v>
      </c>
      <c r="L488">
        <v>8</v>
      </c>
      <c r="M488" t="b">
        <v>1</v>
      </c>
      <c r="N488" t="s">
        <v>8269</v>
      </c>
      <c r="O488">
        <v>126</v>
      </c>
      <c r="P488">
        <v>78.88</v>
      </c>
      <c r="Q488" s="12" t="s">
        <v>8315</v>
      </c>
      <c r="R488" t="s">
        <v>8316</v>
      </c>
      <c r="S488" s="16">
        <v>42289.761192129634</v>
      </c>
      <c r="T488" s="16">
        <v>42319.802858796291</v>
      </c>
      <c r="U488">
        <f t="shared" si="49"/>
        <v>78.88</v>
      </c>
    </row>
    <row r="489" spans="1:21" ht="32" x14ac:dyDescent="0.2">
      <c r="A489" s="10">
        <v>3534</v>
      </c>
      <c r="B489" s="3" t="s">
        <v>3533</v>
      </c>
      <c r="C489" s="3" t="s">
        <v>7644</v>
      </c>
      <c r="D489" s="6">
        <v>5000</v>
      </c>
      <c r="E489" s="8">
        <v>7810</v>
      </c>
      <c r="F489" t="s">
        <v>8218</v>
      </c>
      <c r="G489" t="s">
        <v>8223</v>
      </c>
      <c r="H489" t="s">
        <v>8245</v>
      </c>
      <c r="I489">
        <v>1443711623</v>
      </c>
      <c r="J489">
        <v>1440687623</v>
      </c>
      <c r="K489" t="b">
        <v>0</v>
      </c>
      <c r="L489">
        <v>204</v>
      </c>
      <c r="M489" t="b">
        <v>1</v>
      </c>
      <c r="N489" t="s">
        <v>8269</v>
      </c>
      <c r="O489">
        <v>156</v>
      </c>
      <c r="P489">
        <v>38.28</v>
      </c>
      <c r="Q489" s="12" t="s">
        <v>8315</v>
      </c>
      <c r="R489" t="s">
        <v>8316</v>
      </c>
      <c r="S489" s="16">
        <v>42243.6252662037</v>
      </c>
      <c r="T489" s="16">
        <v>42278.6252662037</v>
      </c>
      <c r="U489">
        <f t="shared" si="49"/>
        <v>38.28</v>
      </c>
    </row>
    <row r="490" spans="1:21" ht="48" x14ac:dyDescent="0.2">
      <c r="A490" s="10">
        <v>3535</v>
      </c>
      <c r="B490" s="3" t="s">
        <v>3534</v>
      </c>
      <c r="C490" s="3" t="s">
        <v>7645</v>
      </c>
      <c r="D490" s="6">
        <v>2000</v>
      </c>
      <c r="E490" s="8">
        <v>2063</v>
      </c>
      <c r="F490" t="s">
        <v>8218</v>
      </c>
      <c r="G490" t="s">
        <v>8224</v>
      </c>
      <c r="H490" t="s">
        <v>8246</v>
      </c>
      <c r="I490">
        <v>1443808800</v>
      </c>
      <c r="J490">
        <v>1441120910</v>
      </c>
      <c r="K490" t="b">
        <v>0</v>
      </c>
      <c r="L490">
        <v>46</v>
      </c>
      <c r="M490" t="b">
        <v>1</v>
      </c>
      <c r="N490" t="s">
        <v>8269</v>
      </c>
      <c r="O490">
        <v>103</v>
      </c>
      <c r="P490">
        <v>44.85</v>
      </c>
      <c r="Q490" s="12" t="s">
        <v>8315</v>
      </c>
      <c r="R490" t="s">
        <v>8316</v>
      </c>
      <c r="S490" s="16">
        <v>42248.640162037031</v>
      </c>
      <c r="T490" s="16">
        <v>42279.75</v>
      </c>
      <c r="U490">
        <f t="shared" si="49"/>
        <v>44.85</v>
      </c>
    </row>
    <row r="491" spans="1:21" ht="48" x14ac:dyDescent="0.2">
      <c r="A491" s="10">
        <v>3536</v>
      </c>
      <c r="B491" s="3" t="s">
        <v>3535</v>
      </c>
      <c r="C491" s="3" t="s">
        <v>7646</v>
      </c>
      <c r="D491" s="6">
        <v>150</v>
      </c>
      <c r="E491" s="8">
        <v>230</v>
      </c>
      <c r="F491" t="s">
        <v>8218</v>
      </c>
      <c r="G491" t="s">
        <v>8224</v>
      </c>
      <c r="H491" t="s">
        <v>8246</v>
      </c>
      <c r="I491">
        <v>1450612740</v>
      </c>
      <c r="J491">
        <v>1448040425</v>
      </c>
      <c r="K491" t="b">
        <v>0</v>
      </c>
      <c r="L491">
        <v>17</v>
      </c>
      <c r="M491" t="b">
        <v>1</v>
      </c>
      <c r="N491" t="s">
        <v>8269</v>
      </c>
      <c r="O491">
        <v>153</v>
      </c>
      <c r="P491">
        <v>13.53</v>
      </c>
      <c r="Q491" s="12" t="s">
        <v>8315</v>
      </c>
      <c r="R491" t="s">
        <v>8316</v>
      </c>
      <c r="S491" s="16">
        <v>42328.727141203708</v>
      </c>
      <c r="T491" s="16">
        <v>42358.499305555553</v>
      </c>
      <c r="U491">
        <f t="shared" si="49"/>
        <v>13.53</v>
      </c>
    </row>
    <row r="492" spans="1:21" ht="48" x14ac:dyDescent="0.2">
      <c r="A492" s="10">
        <v>3537</v>
      </c>
      <c r="B492" s="3" t="s">
        <v>3536</v>
      </c>
      <c r="C492" s="3" t="s">
        <v>7647</v>
      </c>
      <c r="D492" s="6">
        <v>675</v>
      </c>
      <c r="E492" s="8">
        <v>1218</v>
      </c>
      <c r="F492" t="s">
        <v>8218</v>
      </c>
      <c r="G492" t="s">
        <v>8228</v>
      </c>
      <c r="H492" t="s">
        <v>8250</v>
      </c>
      <c r="I492">
        <v>1416211140</v>
      </c>
      <c r="J492">
        <v>1413016216</v>
      </c>
      <c r="K492" t="b">
        <v>0</v>
      </c>
      <c r="L492">
        <v>28</v>
      </c>
      <c r="M492" t="b">
        <v>1</v>
      </c>
      <c r="N492" t="s">
        <v>8269</v>
      </c>
      <c r="O492">
        <v>180</v>
      </c>
      <c r="P492">
        <v>43.5</v>
      </c>
      <c r="Q492" s="12" t="s">
        <v>8315</v>
      </c>
      <c r="R492" t="s">
        <v>8316</v>
      </c>
      <c r="S492" s="16">
        <v>41923.354351851849</v>
      </c>
      <c r="T492" s="16">
        <v>41960.332638888889</v>
      </c>
      <c r="U492">
        <f t="shared" si="49"/>
        <v>43.5</v>
      </c>
    </row>
    <row r="493" spans="1:21" ht="48" x14ac:dyDescent="0.2">
      <c r="A493" s="10">
        <v>3538</v>
      </c>
      <c r="B493" s="3" t="s">
        <v>3537</v>
      </c>
      <c r="C493" s="3" t="s">
        <v>7648</v>
      </c>
      <c r="D493" s="6">
        <v>2000</v>
      </c>
      <c r="E493" s="8">
        <v>2569</v>
      </c>
      <c r="F493" t="s">
        <v>8218</v>
      </c>
      <c r="G493" t="s">
        <v>8224</v>
      </c>
      <c r="H493" t="s">
        <v>8246</v>
      </c>
      <c r="I493">
        <v>1471428340</v>
      </c>
      <c r="J493">
        <v>1469009140</v>
      </c>
      <c r="K493" t="b">
        <v>0</v>
      </c>
      <c r="L493">
        <v>83</v>
      </c>
      <c r="M493" t="b">
        <v>1</v>
      </c>
      <c r="N493" t="s">
        <v>8269</v>
      </c>
      <c r="O493">
        <v>128</v>
      </c>
      <c r="P493">
        <v>30.95</v>
      </c>
      <c r="Q493" s="12" t="s">
        <v>8315</v>
      </c>
      <c r="R493" t="s">
        <v>8316</v>
      </c>
      <c r="S493" s="16">
        <v>42571.420601851853</v>
      </c>
      <c r="T493" s="16">
        <v>42599.420601851853</v>
      </c>
      <c r="U493">
        <f t="shared" si="49"/>
        <v>30.95</v>
      </c>
    </row>
    <row r="494" spans="1:21" ht="48" x14ac:dyDescent="0.2">
      <c r="A494" s="10">
        <v>3539</v>
      </c>
      <c r="B494" s="3" t="s">
        <v>3538</v>
      </c>
      <c r="C494" s="3" t="s">
        <v>7649</v>
      </c>
      <c r="D494" s="6">
        <v>600</v>
      </c>
      <c r="E494" s="8">
        <v>718</v>
      </c>
      <c r="F494" t="s">
        <v>8218</v>
      </c>
      <c r="G494" t="s">
        <v>8223</v>
      </c>
      <c r="H494" t="s">
        <v>8245</v>
      </c>
      <c r="I494">
        <v>1473358122</v>
      </c>
      <c r="J494">
        <v>1471543722</v>
      </c>
      <c r="K494" t="b">
        <v>0</v>
      </c>
      <c r="L494">
        <v>13</v>
      </c>
      <c r="M494" t="b">
        <v>1</v>
      </c>
      <c r="N494" t="s">
        <v>8269</v>
      </c>
      <c r="O494">
        <v>120</v>
      </c>
      <c r="P494">
        <v>55.23</v>
      </c>
      <c r="Q494" s="12" t="s">
        <v>8315</v>
      </c>
      <c r="R494" t="s">
        <v>8316</v>
      </c>
      <c r="S494" s="16">
        <v>42600.756041666667</v>
      </c>
      <c r="T494" s="16">
        <v>42621.756041666667</v>
      </c>
      <c r="U494">
        <f t="shared" si="49"/>
        <v>55.23</v>
      </c>
    </row>
    <row r="495" spans="1:21" ht="48" x14ac:dyDescent="0.2">
      <c r="A495" s="10">
        <v>3540</v>
      </c>
      <c r="B495" s="3" t="s">
        <v>3539</v>
      </c>
      <c r="C495" s="3" t="s">
        <v>7650</v>
      </c>
      <c r="D495" s="6">
        <v>300</v>
      </c>
      <c r="E495" s="8">
        <v>369</v>
      </c>
      <c r="F495" t="s">
        <v>8218</v>
      </c>
      <c r="G495" t="s">
        <v>8224</v>
      </c>
      <c r="H495" t="s">
        <v>8246</v>
      </c>
      <c r="I495">
        <v>1466899491</v>
      </c>
      <c r="J495">
        <v>1464307491</v>
      </c>
      <c r="K495" t="b">
        <v>0</v>
      </c>
      <c r="L495">
        <v>8</v>
      </c>
      <c r="M495" t="b">
        <v>1</v>
      </c>
      <c r="N495" t="s">
        <v>8269</v>
      </c>
      <c r="O495">
        <v>123</v>
      </c>
      <c r="P495">
        <v>46.13</v>
      </c>
      <c r="Q495" s="12" t="s">
        <v>8315</v>
      </c>
      <c r="R495" t="s">
        <v>8316</v>
      </c>
      <c r="S495" s="16">
        <v>42517.003368055557</v>
      </c>
      <c r="T495" s="16">
        <v>42547.003368055557</v>
      </c>
      <c r="U495">
        <f t="shared" ref="U495:U497" si="50">IFERROR(ROUND(E495/L495,2),0)</f>
        <v>46.13</v>
      </c>
    </row>
    <row r="496" spans="1:21" ht="48" x14ac:dyDescent="0.2">
      <c r="A496" s="10">
        <v>3541</v>
      </c>
      <c r="B496" s="3" t="s">
        <v>3540</v>
      </c>
      <c r="C496" s="3" t="s">
        <v>7651</v>
      </c>
      <c r="D496" s="6">
        <v>1200</v>
      </c>
      <c r="E496" s="8">
        <v>1260</v>
      </c>
      <c r="F496" t="s">
        <v>8218</v>
      </c>
      <c r="G496" t="s">
        <v>8224</v>
      </c>
      <c r="H496" t="s">
        <v>8246</v>
      </c>
      <c r="I496">
        <v>1441042275</v>
      </c>
      <c r="J496">
        <v>1438882275</v>
      </c>
      <c r="K496" t="b">
        <v>0</v>
      </c>
      <c r="L496">
        <v>32</v>
      </c>
      <c r="M496" t="b">
        <v>1</v>
      </c>
      <c r="N496" t="s">
        <v>8269</v>
      </c>
      <c r="O496">
        <v>105</v>
      </c>
      <c r="P496">
        <v>39.380000000000003</v>
      </c>
      <c r="Q496" s="12" t="s">
        <v>8315</v>
      </c>
      <c r="R496" t="s">
        <v>8316</v>
      </c>
      <c r="S496" s="16">
        <v>42222.730034722219</v>
      </c>
      <c r="T496" s="16">
        <v>42247.730034722219</v>
      </c>
      <c r="U496">
        <f t="shared" si="50"/>
        <v>39.380000000000003</v>
      </c>
    </row>
    <row r="497" spans="1:21" ht="48" x14ac:dyDescent="0.2">
      <c r="A497" s="10">
        <v>3542</v>
      </c>
      <c r="B497" s="3" t="s">
        <v>3541</v>
      </c>
      <c r="C497" s="3" t="s">
        <v>7652</v>
      </c>
      <c r="D497" s="6">
        <v>5500</v>
      </c>
      <c r="E497" s="8">
        <v>5623</v>
      </c>
      <c r="F497" t="s">
        <v>8218</v>
      </c>
      <c r="G497" t="s">
        <v>8223</v>
      </c>
      <c r="H497" t="s">
        <v>8245</v>
      </c>
      <c r="I497">
        <v>1410099822</v>
      </c>
      <c r="J497">
        <v>1404915822</v>
      </c>
      <c r="K497" t="b">
        <v>0</v>
      </c>
      <c r="L497">
        <v>85</v>
      </c>
      <c r="M497" t="b">
        <v>1</v>
      </c>
      <c r="N497" t="s">
        <v>8269</v>
      </c>
      <c r="O497">
        <v>102</v>
      </c>
      <c r="P497">
        <v>66.150000000000006</v>
      </c>
      <c r="Q497" s="12" t="s">
        <v>8315</v>
      </c>
      <c r="R497" t="s">
        <v>8316</v>
      </c>
      <c r="S497" s="16">
        <v>41829.599791666667</v>
      </c>
      <c r="T497" s="16">
        <v>41889.599791666667</v>
      </c>
      <c r="U497">
        <f t="shared" si="50"/>
        <v>66.150000000000006</v>
      </c>
    </row>
    <row r="498" spans="1:21" ht="32" x14ac:dyDescent="0.2">
      <c r="A498" s="10">
        <v>3543</v>
      </c>
      <c r="B498" s="3" t="s">
        <v>3542</v>
      </c>
      <c r="C498" s="3" t="s">
        <v>7653</v>
      </c>
      <c r="D498" s="6">
        <v>1500</v>
      </c>
      <c r="E498" s="8">
        <v>1570</v>
      </c>
      <c r="F498" t="s">
        <v>8218</v>
      </c>
      <c r="G498" t="s">
        <v>8235</v>
      </c>
      <c r="H498" t="s">
        <v>8248</v>
      </c>
      <c r="I498">
        <v>1435255659</v>
      </c>
      <c r="J498">
        <v>1432663659</v>
      </c>
      <c r="K498" t="b">
        <v>0</v>
      </c>
      <c r="L498">
        <v>29</v>
      </c>
      <c r="M498" t="b">
        <v>1</v>
      </c>
      <c r="N498" t="s">
        <v>8269</v>
      </c>
      <c r="O498">
        <v>105</v>
      </c>
      <c r="P498">
        <v>54.14</v>
      </c>
      <c r="Q498" s="12" t="s">
        <v>8315</v>
      </c>
      <c r="R498" t="s">
        <v>8316</v>
      </c>
      <c r="S498" s="16">
        <v>42150.755312499998</v>
      </c>
      <c r="T498" s="16">
        <v>42180.755312499998</v>
      </c>
      <c r="U498">
        <f t="shared" ref="U498:U506" si="51">IFERROR(ROUND(E498/L498,2),0)</f>
        <v>54.14</v>
      </c>
    </row>
    <row r="499" spans="1:21" ht="32" x14ac:dyDescent="0.2">
      <c r="A499" s="10">
        <v>3544</v>
      </c>
      <c r="B499" s="3" t="s">
        <v>3543</v>
      </c>
      <c r="C499" s="3" t="s">
        <v>7654</v>
      </c>
      <c r="D499" s="6">
        <v>2500</v>
      </c>
      <c r="E499" s="8">
        <v>2500</v>
      </c>
      <c r="F499" t="s">
        <v>8218</v>
      </c>
      <c r="G499" t="s">
        <v>8223</v>
      </c>
      <c r="H499" t="s">
        <v>8245</v>
      </c>
      <c r="I499">
        <v>1425758257</v>
      </c>
      <c r="J499">
        <v>1423166257</v>
      </c>
      <c r="K499" t="b">
        <v>0</v>
      </c>
      <c r="L499">
        <v>24</v>
      </c>
      <c r="M499" t="b">
        <v>1</v>
      </c>
      <c r="N499" t="s">
        <v>8269</v>
      </c>
      <c r="O499">
        <v>100</v>
      </c>
      <c r="P499">
        <v>104.17</v>
      </c>
      <c r="Q499" s="12" t="s">
        <v>8315</v>
      </c>
      <c r="R499" t="s">
        <v>8316</v>
      </c>
      <c r="S499" s="16">
        <v>42040.831678240742</v>
      </c>
      <c r="T499" s="16">
        <v>42070.831678240742</v>
      </c>
      <c r="U499">
        <f t="shared" si="51"/>
        <v>104.17</v>
      </c>
    </row>
    <row r="500" spans="1:21" ht="48" x14ac:dyDescent="0.2">
      <c r="A500" s="10">
        <v>3545</v>
      </c>
      <c r="B500" s="3" t="s">
        <v>3544</v>
      </c>
      <c r="C500" s="3" t="s">
        <v>7655</v>
      </c>
      <c r="D500" s="6">
        <v>250</v>
      </c>
      <c r="E500" s="8">
        <v>251</v>
      </c>
      <c r="F500" t="s">
        <v>8218</v>
      </c>
      <c r="G500" t="s">
        <v>8223</v>
      </c>
      <c r="H500" t="s">
        <v>8245</v>
      </c>
      <c r="I500">
        <v>1428780159</v>
      </c>
      <c r="J500">
        <v>1426188159</v>
      </c>
      <c r="K500" t="b">
        <v>0</v>
      </c>
      <c r="L500">
        <v>8</v>
      </c>
      <c r="M500" t="b">
        <v>1</v>
      </c>
      <c r="N500" t="s">
        <v>8269</v>
      </c>
      <c r="O500">
        <v>100</v>
      </c>
      <c r="P500">
        <v>31.38</v>
      </c>
      <c r="Q500" s="12" t="s">
        <v>8315</v>
      </c>
      <c r="R500" t="s">
        <v>8316</v>
      </c>
      <c r="S500" s="16">
        <v>42075.807395833333</v>
      </c>
      <c r="T500" s="16">
        <v>42105.807395833333</v>
      </c>
      <c r="U500">
        <f t="shared" si="51"/>
        <v>31.38</v>
      </c>
    </row>
    <row r="501" spans="1:21" ht="48" x14ac:dyDescent="0.2">
      <c r="A501" s="10">
        <v>3546</v>
      </c>
      <c r="B501" s="3" t="s">
        <v>3545</v>
      </c>
      <c r="C501" s="3" t="s">
        <v>7656</v>
      </c>
      <c r="D501" s="6">
        <v>1100</v>
      </c>
      <c r="E501" s="8">
        <v>1125</v>
      </c>
      <c r="F501" t="s">
        <v>8218</v>
      </c>
      <c r="G501" t="s">
        <v>8223</v>
      </c>
      <c r="H501" t="s">
        <v>8245</v>
      </c>
      <c r="I501">
        <v>1427860740</v>
      </c>
      <c r="J501">
        <v>1426002684</v>
      </c>
      <c r="K501" t="b">
        <v>0</v>
      </c>
      <c r="L501">
        <v>19</v>
      </c>
      <c r="M501" t="b">
        <v>1</v>
      </c>
      <c r="N501" t="s">
        <v>8269</v>
      </c>
      <c r="O501">
        <v>102</v>
      </c>
      <c r="P501">
        <v>59.21</v>
      </c>
      <c r="Q501" s="12" t="s">
        <v>8315</v>
      </c>
      <c r="R501" t="s">
        <v>8316</v>
      </c>
      <c r="S501" s="16">
        <v>42073.660694444443</v>
      </c>
      <c r="T501" s="16">
        <v>42095.165972222225</v>
      </c>
      <c r="U501">
        <f t="shared" si="51"/>
        <v>59.21</v>
      </c>
    </row>
    <row r="502" spans="1:21" ht="48" x14ac:dyDescent="0.2">
      <c r="A502" s="10">
        <v>3547</v>
      </c>
      <c r="B502" s="3" t="s">
        <v>3546</v>
      </c>
      <c r="C502" s="3" t="s">
        <v>7657</v>
      </c>
      <c r="D502" s="6">
        <v>35000</v>
      </c>
      <c r="E502" s="8">
        <v>40043.25</v>
      </c>
      <c r="F502" t="s">
        <v>8218</v>
      </c>
      <c r="G502" t="s">
        <v>8223</v>
      </c>
      <c r="H502" t="s">
        <v>8245</v>
      </c>
      <c r="I502">
        <v>1463198340</v>
      </c>
      <c r="J502">
        <v>1461117201</v>
      </c>
      <c r="K502" t="b">
        <v>0</v>
      </c>
      <c r="L502">
        <v>336</v>
      </c>
      <c r="M502" t="b">
        <v>1</v>
      </c>
      <c r="N502" t="s">
        <v>8269</v>
      </c>
      <c r="O502">
        <v>114</v>
      </c>
      <c r="P502">
        <v>119.18</v>
      </c>
      <c r="Q502" s="12" t="s">
        <v>8315</v>
      </c>
      <c r="R502" t="s">
        <v>8316</v>
      </c>
      <c r="S502" s="16">
        <v>42480.078715277778</v>
      </c>
      <c r="T502" s="16">
        <v>42504.165972222225</v>
      </c>
      <c r="U502">
        <f t="shared" si="51"/>
        <v>119.18</v>
      </c>
    </row>
    <row r="503" spans="1:21" ht="48" x14ac:dyDescent="0.2">
      <c r="A503" s="10">
        <v>3548</v>
      </c>
      <c r="B503" s="3" t="s">
        <v>3547</v>
      </c>
      <c r="C503" s="3" t="s">
        <v>7658</v>
      </c>
      <c r="D503" s="6">
        <v>2100</v>
      </c>
      <c r="E503" s="8">
        <v>2140</v>
      </c>
      <c r="F503" t="s">
        <v>8218</v>
      </c>
      <c r="G503" t="s">
        <v>8223</v>
      </c>
      <c r="H503" t="s">
        <v>8245</v>
      </c>
      <c r="I503">
        <v>1457139600</v>
      </c>
      <c r="J503">
        <v>1455230214</v>
      </c>
      <c r="K503" t="b">
        <v>0</v>
      </c>
      <c r="L503">
        <v>13</v>
      </c>
      <c r="M503" t="b">
        <v>1</v>
      </c>
      <c r="N503" t="s">
        <v>8269</v>
      </c>
      <c r="O503">
        <v>102</v>
      </c>
      <c r="P503">
        <v>164.62</v>
      </c>
      <c r="Q503" s="12" t="s">
        <v>8315</v>
      </c>
      <c r="R503" t="s">
        <v>8316</v>
      </c>
      <c r="S503" s="16">
        <v>42411.942291666666</v>
      </c>
      <c r="T503" s="16">
        <v>42434.041666666672</v>
      </c>
      <c r="U503">
        <f t="shared" si="51"/>
        <v>164.62</v>
      </c>
    </row>
    <row r="504" spans="1:21" ht="48" x14ac:dyDescent="0.2">
      <c r="A504" s="10">
        <v>3549</v>
      </c>
      <c r="B504" s="3" t="s">
        <v>3548</v>
      </c>
      <c r="C504" s="3" t="s">
        <v>7659</v>
      </c>
      <c r="D504" s="6">
        <v>1000</v>
      </c>
      <c r="E504" s="8">
        <v>1020</v>
      </c>
      <c r="F504" t="s">
        <v>8218</v>
      </c>
      <c r="G504" t="s">
        <v>8224</v>
      </c>
      <c r="H504" t="s">
        <v>8246</v>
      </c>
      <c r="I504">
        <v>1441358873</v>
      </c>
      <c r="J504">
        <v>1438939673</v>
      </c>
      <c r="K504" t="b">
        <v>0</v>
      </c>
      <c r="L504">
        <v>42</v>
      </c>
      <c r="M504" t="b">
        <v>1</v>
      </c>
      <c r="N504" t="s">
        <v>8269</v>
      </c>
      <c r="O504">
        <v>102</v>
      </c>
      <c r="P504">
        <v>24.29</v>
      </c>
      <c r="Q504" s="12" t="s">
        <v>8315</v>
      </c>
      <c r="R504" t="s">
        <v>8316</v>
      </c>
      <c r="S504" s="16">
        <v>42223.394363425927</v>
      </c>
      <c r="T504" s="16">
        <v>42251.394363425927</v>
      </c>
      <c r="U504">
        <f t="shared" si="51"/>
        <v>24.29</v>
      </c>
    </row>
    <row r="505" spans="1:21" ht="48" x14ac:dyDescent="0.2">
      <c r="A505" s="10">
        <v>3550</v>
      </c>
      <c r="B505" s="3" t="s">
        <v>3549</v>
      </c>
      <c r="C505" s="3" t="s">
        <v>7660</v>
      </c>
      <c r="D505" s="6">
        <v>2500</v>
      </c>
      <c r="E505" s="8">
        <v>2620</v>
      </c>
      <c r="F505" t="s">
        <v>8218</v>
      </c>
      <c r="G505" t="s">
        <v>8224</v>
      </c>
      <c r="H505" t="s">
        <v>8246</v>
      </c>
      <c r="I505">
        <v>1462224398</v>
      </c>
      <c r="J505">
        <v>1459632398</v>
      </c>
      <c r="K505" t="b">
        <v>0</v>
      </c>
      <c r="L505">
        <v>64</v>
      </c>
      <c r="M505" t="b">
        <v>1</v>
      </c>
      <c r="N505" t="s">
        <v>8269</v>
      </c>
      <c r="O505">
        <v>105</v>
      </c>
      <c r="P505">
        <v>40.94</v>
      </c>
      <c r="Q505" s="12" t="s">
        <v>8315</v>
      </c>
      <c r="R505" t="s">
        <v>8316</v>
      </c>
      <c r="S505" s="16">
        <v>42462.893495370372</v>
      </c>
      <c r="T505" s="16">
        <v>42492.893495370372</v>
      </c>
      <c r="U505">
        <f t="shared" si="51"/>
        <v>40.94</v>
      </c>
    </row>
    <row r="506" spans="1:21" ht="48" x14ac:dyDescent="0.2">
      <c r="A506" s="10">
        <v>3551</v>
      </c>
      <c r="B506" s="3" t="s">
        <v>3550</v>
      </c>
      <c r="C506" s="3" t="s">
        <v>7661</v>
      </c>
      <c r="D506" s="6">
        <v>1500</v>
      </c>
      <c r="E506" s="8">
        <v>1527.5</v>
      </c>
      <c r="F506" t="s">
        <v>8218</v>
      </c>
      <c r="G506" t="s">
        <v>8223</v>
      </c>
      <c r="H506" t="s">
        <v>8245</v>
      </c>
      <c r="I506">
        <v>1400796420</v>
      </c>
      <c r="J506">
        <v>1398342170</v>
      </c>
      <c r="K506" t="b">
        <v>0</v>
      </c>
      <c r="L506">
        <v>25</v>
      </c>
      <c r="M506" t="b">
        <v>1</v>
      </c>
      <c r="N506" t="s">
        <v>8269</v>
      </c>
      <c r="O506">
        <v>102</v>
      </c>
      <c r="P506">
        <v>61.1</v>
      </c>
      <c r="Q506" s="12" t="s">
        <v>8315</v>
      </c>
      <c r="R506" t="s">
        <v>8316</v>
      </c>
      <c r="S506" s="16">
        <v>41753.515856481477</v>
      </c>
      <c r="T506" s="16">
        <v>41781.921527777777</v>
      </c>
      <c r="U506">
        <f t="shared" si="51"/>
        <v>61.1</v>
      </c>
    </row>
    <row r="507" spans="1:21" ht="48" x14ac:dyDescent="0.2">
      <c r="A507" s="10">
        <v>3552</v>
      </c>
      <c r="B507" s="3" t="s">
        <v>3551</v>
      </c>
      <c r="C507" s="3" t="s">
        <v>7662</v>
      </c>
      <c r="D507" s="6">
        <v>773</v>
      </c>
      <c r="E507" s="8">
        <v>773</v>
      </c>
      <c r="F507" t="s">
        <v>8218</v>
      </c>
      <c r="G507" t="s">
        <v>8224</v>
      </c>
      <c r="H507" t="s">
        <v>8246</v>
      </c>
      <c r="I507">
        <v>1403964324</v>
      </c>
      <c r="J507">
        <v>1401372324</v>
      </c>
      <c r="K507" t="b">
        <v>0</v>
      </c>
      <c r="L507">
        <v>20</v>
      </c>
      <c r="M507" t="b">
        <v>1</v>
      </c>
      <c r="N507" t="s">
        <v>8269</v>
      </c>
      <c r="O507">
        <v>100</v>
      </c>
      <c r="P507">
        <v>38.65</v>
      </c>
      <c r="Q507" s="12" t="s">
        <v>8315</v>
      </c>
      <c r="R507" t="s">
        <v>8316</v>
      </c>
      <c r="S507" s="16">
        <v>41788.587083333332</v>
      </c>
      <c r="T507" s="16">
        <v>41818.587083333332</v>
      </c>
      <c r="U507">
        <f t="shared" ref="U507:U512" si="52">IFERROR(ROUND(E507/L507,2),0)</f>
        <v>38.65</v>
      </c>
    </row>
    <row r="508" spans="1:21" ht="48" x14ac:dyDescent="0.2">
      <c r="A508" s="10">
        <v>3553</v>
      </c>
      <c r="B508" s="3" t="s">
        <v>3552</v>
      </c>
      <c r="C508" s="3" t="s">
        <v>7663</v>
      </c>
      <c r="D508" s="6">
        <v>5500</v>
      </c>
      <c r="E508" s="8">
        <v>5845</v>
      </c>
      <c r="F508" t="s">
        <v>8218</v>
      </c>
      <c r="G508" t="s">
        <v>8223</v>
      </c>
      <c r="H508" t="s">
        <v>8245</v>
      </c>
      <c r="I508">
        <v>1439337600</v>
      </c>
      <c r="J508">
        <v>1436575280</v>
      </c>
      <c r="K508" t="b">
        <v>0</v>
      </c>
      <c r="L508">
        <v>104</v>
      </c>
      <c r="M508" t="b">
        <v>1</v>
      </c>
      <c r="N508" t="s">
        <v>8269</v>
      </c>
      <c r="O508">
        <v>106</v>
      </c>
      <c r="P508">
        <v>56.2</v>
      </c>
      <c r="Q508" s="12" t="s">
        <v>8315</v>
      </c>
      <c r="R508" t="s">
        <v>8316</v>
      </c>
      <c r="S508" s="16">
        <v>42196.028703703705</v>
      </c>
      <c r="T508" s="16">
        <v>42228</v>
      </c>
      <c r="U508">
        <f t="shared" si="52"/>
        <v>56.2</v>
      </c>
    </row>
    <row r="509" spans="1:21" ht="48" x14ac:dyDescent="0.2">
      <c r="A509" s="10">
        <v>3554</v>
      </c>
      <c r="B509" s="3" t="s">
        <v>3553</v>
      </c>
      <c r="C509" s="3" t="s">
        <v>7664</v>
      </c>
      <c r="D509" s="6">
        <v>5000</v>
      </c>
      <c r="E509" s="8">
        <v>5671.11</v>
      </c>
      <c r="F509" t="s">
        <v>8218</v>
      </c>
      <c r="G509" t="s">
        <v>8223</v>
      </c>
      <c r="H509" t="s">
        <v>8245</v>
      </c>
      <c r="I509">
        <v>1423674000</v>
      </c>
      <c r="J509">
        <v>1421025159</v>
      </c>
      <c r="K509" t="b">
        <v>0</v>
      </c>
      <c r="L509">
        <v>53</v>
      </c>
      <c r="M509" t="b">
        <v>1</v>
      </c>
      <c r="N509" t="s">
        <v>8269</v>
      </c>
      <c r="O509">
        <v>113</v>
      </c>
      <c r="P509">
        <v>107</v>
      </c>
      <c r="Q509" s="12" t="s">
        <v>8315</v>
      </c>
      <c r="R509" t="s">
        <v>8316</v>
      </c>
      <c r="S509" s="16">
        <v>42016.050451388888</v>
      </c>
      <c r="T509" s="16">
        <v>42046.708333333328</v>
      </c>
      <c r="U509">
        <f t="shared" si="52"/>
        <v>107</v>
      </c>
    </row>
    <row r="510" spans="1:21" ht="48" x14ac:dyDescent="0.2">
      <c r="A510" s="10">
        <v>3555</v>
      </c>
      <c r="B510" s="3" t="s">
        <v>3554</v>
      </c>
      <c r="C510" s="3" t="s">
        <v>7665</v>
      </c>
      <c r="D510" s="6">
        <v>2400</v>
      </c>
      <c r="E510" s="8">
        <v>2400</v>
      </c>
      <c r="F510" t="s">
        <v>8218</v>
      </c>
      <c r="G510" t="s">
        <v>8236</v>
      </c>
      <c r="H510" t="s">
        <v>8248</v>
      </c>
      <c r="I510">
        <v>1479382594</v>
      </c>
      <c r="J510">
        <v>1476786994</v>
      </c>
      <c r="K510" t="b">
        <v>0</v>
      </c>
      <c r="L510">
        <v>14</v>
      </c>
      <c r="M510" t="b">
        <v>1</v>
      </c>
      <c r="N510" t="s">
        <v>8269</v>
      </c>
      <c r="O510">
        <v>100</v>
      </c>
      <c r="P510">
        <v>171.43</v>
      </c>
      <c r="Q510" s="12" t="s">
        <v>8315</v>
      </c>
      <c r="R510" t="s">
        <v>8316</v>
      </c>
      <c r="S510" s="16">
        <v>42661.442060185189</v>
      </c>
      <c r="T510" s="16">
        <v>42691.483726851846</v>
      </c>
      <c r="U510">
        <f t="shared" si="52"/>
        <v>171.43</v>
      </c>
    </row>
    <row r="511" spans="1:21" ht="48" x14ac:dyDescent="0.2">
      <c r="A511" s="10">
        <v>3556</v>
      </c>
      <c r="B511" s="3" t="s">
        <v>3555</v>
      </c>
      <c r="C511" s="3" t="s">
        <v>7666</v>
      </c>
      <c r="D511" s="6">
        <v>2200</v>
      </c>
      <c r="E511" s="8">
        <v>2210</v>
      </c>
      <c r="F511" t="s">
        <v>8218</v>
      </c>
      <c r="G511" t="s">
        <v>8224</v>
      </c>
      <c r="H511" t="s">
        <v>8246</v>
      </c>
      <c r="I511">
        <v>1408289724</v>
      </c>
      <c r="J511">
        <v>1403105724</v>
      </c>
      <c r="K511" t="b">
        <v>0</v>
      </c>
      <c r="L511">
        <v>20</v>
      </c>
      <c r="M511" t="b">
        <v>1</v>
      </c>
      <c r="N511" t="s">
        <v>8269</v>
      </c>
      <c r="O511">
        <v>100</v>
      </c>
      <c r="P511">
        <v>110.5</v>
      </c>
      <c r="Q511" s="12" t="s">
        <v>8315</v>
      </c>
      <c r="R511" t="s">
        <v>8316</v>
      </c>
      <c r="S511" s="16">
        <v>41808.649583333332</v>
      </c>
      <c r="T511" s="16">
        <v>41868.649583333332</v>
      </c>
      <c r="U511">
        <f t="shared" si="52"/>
        <v>110.5</v>
      </c>
    </row>
    <row r="512" spans="1:21" ht="48" x14ac:dyDescent="0.2">
      <c r="A512" s="10">
        <v>3557</v>
      </c>
      <c r="B512" s="3" t="s">
        <v>3556</v>
      </c>
      <c r="C512" s="3" t="s">
        <v>7667</v>
      </c>
      <c r="D512" s="6">
        <v>100000</v>
      </c>
      <c r="E512" s="8">
        <v>100036</v>
      </c>
      <c r="F512" t="s">
        <v>8218</v>
      </c>
      <c r="G512" t="s">
        <v>8223</v>
      </c>
      <c r="H512" t="s">
        <v>8245</v>
      </c>
      <c r="I512">
        <v>1399271911</v>
      </c>
      <c r="J512">
        <v>1396334311</v>
      </c>
      <c r="K512" t="b">
        <v>0</v>
      </c>
      <c r="L512">
        <v>558</v>
      </c>
      <c r="M512" t="b">
        <v>1</v>
      </c>
      <c r="N512" t="s">
        <v>8269</v>
      </c>
      <c r="O512">
        <v>100</v>
      </c>
      <c r="P512">
        <v>179.28</v>
      </c>
      <c r="Q512" s="12" t="s">
        <v>8315</v>
      </c>
      <c r="R512" t="s">
        <v>8316</v>
      </c>
      <c r="S512" s="16">
        <v>41730.276747685188</v>
      </c>
      <c r="T512" s="16">
        <v>41764.276747685188</v>
      </c>
      <c r="U512">
        <f t="shared" si="52"/>
        <v>179.28</v>
      </c>
    </row>
    <row r="513" spans="1:21" ht="48" x14ac:dyDescent="0.2">
      <c r="A513" s="10">
        <v>3558</v>
      </c>
      <c r="B513" s="3" t="s">
        <v>3557</v>
      </c>
      <c r="C513" s="3" t="s">
        <v>7668</v>
      </c>
      <c r="D513" s="6">
        <v>350</v>
      </c>
      <c r="E513" s="8">
        <v>504</v>
      </c>
      <c r="F513" t="s">
        <v>8218</v>
      </c>
      <c r="G513" t="s">
        <v>8224</v>
      </c>
      <c r="H513" t="s">
        <v>8246</v>
      </c>
      <c r="I513">
        <v>1435352400</v>
      </c>
      <c r="J513">
        <v>1431718575</v>
      </c>
      <c r="K513" t="b">
        <v>0</v>
      </c>
      <c r="L513">
        <v>22</v>
      </c>
      <c r="M513" t="b">
        <v>1</v>
      </c>
      <c r="N513" t="s">
        <v>8269</v>
      </c>
      <c r="O513">
        <v>144</v>
      </c>
      <c r="P513">
        <v>22.91</v>
      </c>
      <c r="Q513" s="12" t="s">
        <v>8315</v>
      </c>
      <c r="R513" t="s">
        <v>8316</v>
      </c>
      <c r="S513" s="16">
        <v>42139.816840277781</v>
      </c>
      <c r="T513" s="16">
        <v>42181.875</v>
      </c>
      <c r="U513">
        <f t="shared" ref="U513:U576" si="53">IFERROR(ROUND(E513/L513,2),0)</f>
        <v>22.91</v>
      </c>
    </row>
    <row r="514" spans="1:21" ht="48" x14ac:dyDescent="0.2">
      <c r="A514" s="10">
        <v>3559</v>
      </c>
      <c r="B514" s="3" t="s">
        <v>3558</v>
      </c>
      <c r="C514" s="3" t="s">
        <v>7669</v>
      </c>
      <c r="D514" s="6">
        <v>1000</v>
      </c>
      <c r="E514" s="8">
        <v>1035</v>
      </c>
      <c r="F514" t="s">
        <v>8218</v>
      </c>
      <c r="G514" t="s">
        <v>8225</v>
      </c>
      <c r="H514" t="s">
        <v>8247</v>
      </c>
      <c r="I514">
        <v>1438333080</v>
      </c>
      <c r="J514">
        <v>1436408308</v>
      </c>
      <c r="K514" t="b">
        <v>0</v>
      </c>
      <c r="L514">
        <v>24</v>
      </c>
      <c r="M514" t="b">
        <v>1</v>
      </c>
      <c r="N514" t="s">
        <v>8269</v>
      </c>
      <c r="O514">
        <v>104</v>
      </c>
      <c r="P514">
        <v>43.13</v>
      </c>
      <c r="Q514" s="12" t="s">
        <v>8315</v>
      </c>
      <c r="R514" t="s">
        <v>8316</v>
      </c>
      <c r="S514" s="16">
        <v>42194.096157407403</v>
      </c>
      <c r="T514" s="16">
        <v>42216.373611111107</v>
      </c>
      <c r="U514">
        <f t="shared" si="53"/>
        <v>43.13</v>
      </c>
    </row>
    <row r="515" spans="1:21" ht="48" x14ac:dyDescent="0.2">
      <c r="A515" s="10">
        <v>3560</v>
      </c>
      <c r="B515" s="3" t="s">
        <v>3559</v>
      </c>
      <c r="C515" s="3" t="s">
        <v>7670</v>
      </c>
      <c r="D515" s="6">
        <v>3200</v>
      </c>
      <c r="E515" s="8">
        <v>3470</v>
      </c>
      <c r="F515" t="s">
        <v>8218</v>
      </c>
      <c r="G515" t="s">
        <v>8228</v>
      </c>
      <c r="H515" t="s">
        <v>8250</v>
      </c>
      <c r="I515">
        <v>1432694700</v>
      </c>
      <c r="J515">
        <v>1429651266</v>
      </c>
      <c r="K515" t="b">
        <v>0</v>
      </c>
      <c r="L515">
        <v>74</v>
      </c>
      <c r="M515" t="b">
        <v>1</v>
      </c>
      <c r="N515" t="s">
        <v>8269</v>
      </c>
      <c r="O515">
        <v>108</v>
      </c>
      <c r="P515">
        <v>46.89</v>
      </c>
      <c r="Q515" s="12" t="s">
        <v>8315</v>
      </c>
      <c r="R515" t="s">
        <v>8316</v>
      </c>
      <c r="S515" s="16">
        <v>42115.889652777783</v>
      </c>
      <c r="T515" s="16">
        <v>42151.114583333328</v>
      </c>
      <c r="U515">
        <f t="shared" si="53"/>
        <v>46.89</v>
      </c>
    </row>
    <row r="516" spans="1:21" ht="112" x14ac:dyDescent="0.2">
      <c r="A516" s="10">
        <v>3561</v>
      </c>
      <c r="B516" s="3" t="s">
        <v>3560</v>
      </c>
      <c r="C516" s="3" t="s">
        <v>7671</v>
      </c>
      <c r="D516" s="6">
        <v>2500</v>
      </c>
      <c r="E516" s="8">
        <v>2560</v>
      </c>
      <c r="F516" t="s">
        <v>8218</v>
      </c>
      <c r="G516" t="s">
        <v>8223</v>
      </c>
      <c r="H516" t="s">
        <v>8245</v>
      </c>
      <c r="I516">
        <v>1438799760</v>
      </c>
      <c r="J516">
        <v>1437236378</v>
      </c>
      <c r="K516" t="b">
        <v>0</v>
      </c>
      <c r="L516">
        <v>54</v>
      </c>
      <c r="M516" t="b">
        <v>1</v>
      </c>
      <c r="N516" t="s">
        <v>8269</v>
      </c>
      <c r="O516">
        <v>102</v>
      </c>
      <c r="P516">
        <v>47.41</v>
      </c>
      <c r="Q516" s="12" t="s">
        <v>8315</v>
      </c>
      <c r="R516" t="s">
        <v>8316</v>
      </c>
      <c r="S516" s="16">
        <v>42203.680300925931</v>
      </c>
      <c r="T516" s="16">
        <v>42221.774999999994</v>
      </c>
      <c r="U516">
        <f t="shared" si="53"/>
        <v>47.41</v>
      </c>
    </row>
    <row r="517" spans="1:21" ht="48" x14ac:dyDescent="0.2">
      <c r="A517" s="10">
        <v>3562</v>
      </c>
      <c r="B517" s="3" t="s">
        <v>3561</v>
      </c>
      <c r="C517" s="3" t="s">
        <v>7672</v>
      </c>
      <c r="D517" s="6">
        <v>315</v>
      </c>
      <c r="E517" s="8">
        <v>469</v>
      </c>
      <c r="F517" t="s">
        <v>8218</v>
      </c>
      <c r="G517" t="s">
        <v>8224</v>
      </c>
      <c r="H517" t="s">
        <v>8246</v>
      </c>
      <c r="I517">
        <v>1457906400</v>
      </c>
      <c r="J517">
        <v>1457115427</v>
      </c>
      <c r="K517" t="b">
        <v>0</v>
      </c>
      <c r="L517">
        <v>31</v>
      </c>
      <c r="M517" t="b">
        <v>1</v>
      </c>
      <c r="N517" t="s">
        <v>8269</v>
      </c>
      <c r="O517">
        <v>149</v>
      </c>
      <c r="P517">
        <v>15.13</v>
      </c>
      <c r="Q517" s="12" t="s">
        <v>8315</v>
      </c>
      <c r="R517" t="s">
        <v>8316</v>
      </c>
      <c r="S517" s="16">
        <v>42433.761886574073</v>
      </c>
      <c r="T517" s="16">
        <v>42442.916666666672</v>
      </c>
      <c r="U517">
        <f t="shared" si="53"/>
        <v>15.13</v>
      </c>
    </row>
    <row r="518" spans="1:21" ht="48" x14ac:dyDescent="0.2">
      <c r="A518" s="10">
        <v>3563</v>
      </c>
      <c r="B518" s="3" t="s">
        <v>3562</v>
      </c>
      <c r="C518" s="3" t="s">
        <v>7673</v>
      </c>
      <c r="D518" s="6">
        <v>500</v>
      </c>
      <c r="E518" s="8">
        <v>527.45000000000005</v>
      </c>
      <c r="F518" t="s">
        <v>8218</v>
      </c>
      <c r="G518" t="s">
        <v>8224</v>
      </c>
      <c r="H518" t="s">
        <v>8246</v>
      </c>
      <c r="I518">
        <v>1470078000</v>
      </c>
      <c r="J518">
        <v>1467648456</v>
      </c>
      <c r="K518" t="b">
        <v>0</v>
      </c>
      <c r="L518">
        <v>25</v>
      </c>
      <c r="M518" t="b">
        <v>1</v>
      </c>
      <c r="N518" t="s">
        <v>8269</v>
      </c>
      <c r="O518">
        <v>105</v>
      </c>
      <c r="P518">
        <v>21.1</v>
      </c>
      <c r="Q518" s="12" t="s">
        <v>8315</v>
      </c>
      <c r="R518" t="s">
        <v>8316</v>
      </c>
      <c r="S518" s="16">
        <v>42555.671944444446</v>
      </c>
      <c r="T518" s="16">
        <v>42583.791666666672</v>
      </c>
      <c r="U518">
        <f t="shared" si="53"/>
        <v>21.1</v>
      </c>
    </row>
    <row r="519" spans="1:21" ht="32" x14ac:dyDescent="0.2">
      <c r="A519" s="10">
        <v>3564</v>
      </c>
      <c r="B519" s="3" t="s">
        <v>3563</v>
      </c>
      <c r="C519" s="3" t="s">
        <v>7674</v>
      </c>
      <c r="D519" s="6">
        <v>1000</v>
      </c>
      <c r="E519" s="8">
        <v>1005</v>
      </c>
      <c r="F519" t="s">
        <v>8218</v>
      </c>
      <c r="G519" t="s">
        <v>8224</v>
      </c>
      <c r="H519" t="s">
        <v>8246</v>
      </c>
      <c r="I519">
        <v>1444060800</v>
      </c>
      <c r="J519">
        <v>1440082649</v>
      </c>
      <c r="K519" t="b">
        <v>0</v>
      </c>
      <c r="L519">
        <v>17</v>
      </c>
      <c r="M519" t="b">
        <v>1</v>
      </c>
      <c r="N519" t="s">
        <v>8269</v>
      </c>
      <c r="O519">
        <v>101</v>
      </c>
      <c r="P519">
        <v>59.12</v>
      </c>
      <c r="Q519" s="12" t="s">
        <v>8315</v>
      </c>
      <c r="R519" t="s">
        <v>8316</v>
      </c>
      <c r="S519" s="16">
        <v>42236.623252314821</v>
      </c>
      <c r="T519" s="16">
        <v>42282.666666666672</v>
      </c>
      <c r="U519">
        <f t="shared" si="53"/>
        <v>59.12</v>
      </c>
    </row>
    <row r="520" spans="1:21" ht="48" x14ac:dyDescent="0.2">
      <c r="A520" s="10">
        <v>3565</v>
      </c>
      <c r="B520" s="3" t="s">
        <v>3564</v>
      </c>
      <c r="C520" s="3" t="s">
        <v>7675</v>
      </c>
      <c r="D520" s="6">
        <v>900</v>
      </c>
      <c r="E520" s="8">
        <v>1175</v>
      </c>
      <c r="F520" t="s">
        <v>8218</v>
      </c>
      <c r="G520" t="s">
        <v>8223</v>
      </c>
      <c r="H520" t="s">
        <v>8245</v>
      </c>
      <c r="I520">
        <v>1420048208</v>
      </c>
      <c r="J520">
        <v>1417456208</v>
      </c>
      <c r="K520" t="b">
        <v>0</v>
      </c>
      <c r="L520">
        <v>12</v>
      </c>
      <c r="M520" t="b">
        <v>1</v>
      </c>
      <c r="N520" t="s">
        <v>8269</v>
      </c>
      <c r="O520">
        <v>131</v>
      </c>
      <c r="P520">
        <v>97.92</v>
      </c>
      <c r="Q520" s="12" t="s">
        <v>8315</v>
      </c>
      <c r="R520" t="s">
        <v>8316</v>
      </c>
      <c r="S520" s="16">
        <v>41974.743148148147</v>
      </c>
      <c r="T520" s="16">
        <v>42004.743148148147</v>
      </c>
      <c r="U520">
        <f t="shared" si="53"/>
        <v>97.92</v>
      </c>
    </row>
    <row r="521" spans="1:21" ht="48" x14ac:dyDescent="0.2">
      <c r="A521" s="10">
        <v>3566</v>
      </c>
      <c r="B521" s="3" t="s">
        <v>3565</v>
      </c>
      <c r="C521" s="3" t="s">
        <v>7676</v>
      </c>
      <c r="D521" s="6">
        <v>2000</v>
      </c>
      <c r="E521" s="8">
        <v>2095</v>
      </c>
      <c r="F521" t="s">
        <v>8218</v>
      </c>
      <c r="G521" t="s">
        <v>8224</v>
      </c>
      <c r="H521" t="s">
        <v>8246</v>
      </c>
      <c r="I521">
        <v>1422015083</v>
      </c>
      <c r="J521">
        <v>1419423083</v>
      </c>
      <c r="K521" t="b">
        <v>0</v>
      </c>
      <c r="L521">
        <v>38</v>
      </c>
      <c r="M521" t="b">
        <v>1</v>
      </c>
      <c r="N521" t="s">
        <v>8269</v>
      </c>
      <c r="O521">
        <v>105</v>
      </c>
      <c r="P521">
        <v>55.13</v>
      </c>
      <c r="Q521" s="12" t="s">
        <v>8315</v>
      </c>
      <c r="R521" t="s">
        <v>8316</v>
      </c>
      <c r="S521" s="16">
        <v>41997.507905092592</v>
      </c>
      <c r="T521" s="16">
        <v>42027.507905092592</v>
      </c>
      <c r="U521">
        <f t="shared" si="53"/>
        <v>55.13</v>
      </c>
    </row>
    <row r="522" spans="1:21" ht="48" x14ac:dyDescent="0.2">
      <c r="A522" s="10">
        <v>3567</v>
      </c>
      <c r="B522" s="3" t="s">
        <v>3566</v>
      </c>
      <c r="C522" s="3" t="s">
        <v>7677</v>
      </c>
      <c r="D522" s="6">
        <v>1000</v>
      </c>
      <c r="E522" s="8">
        <v>1088</v>
      </c>
      <c r="F522" t="s">
        <v>8218</v>
      </c>
      <c r="G522" t="s">
        <v>8224</v>
      </c>
      <c r="H522" t="s">
        <v>8246</v>
      </c>
      <c r="I522">
        <v>1433964444</v>
      </c>
      <c r="J522">
        <v>1431372444</v>
      </c>
      <c r="K522" t="b">
        <v>0</v>
      </c>
      <c r="L522">
        <v>41</v>
      </c>
      <c r="M522" t="b">
        <v>1</v>
      </c>
      <c r="N522" t="s">
        <v>8269</v>
      </c>
      <c r="O522">
        <v>109</v>
      </c>
      <c r="P522">
        <v>26.54</v>
      </c>
      <c r="Q522" s="12" t="s">
        <v>8315</v>
      </c>
      <c r="R522" t="s">
        <v>8316</v>
      </c>
      <c r="S522" s="16">
        <v>42135.810694444444</v>
      </c>
      <c r="T522" s="16">
        <v>42165.810694444444</v>
      </c>
      <c r="U522">
        <f t="shared" si="53"/>
        <v>26.54</v>
      </c>
    </row>
    <row r="523" spans="1:21" ht="48" x14ac:dyDescent="0.2">
      <c r="A523" s="10">
        <v>3568</v>
      </c>
      <c r="B523" s="3" t="s">
        <v>3567</v>
      </c>
      <c r="C523" s="3" t="s">
        <v>7678</v>
      </c>
      <c r="D523" s="6">
        <v>1000</v>
      </c>
      <c r="E523" s="8">
        <v>1110</v>
      </c>
      <c r="F523" t="s">
        <v>8218</v>
      </c>
      <c r="G523" t="s">
        <v>8223</v>
      </c>
      <c r="H523" t="s">
        <v>8245</v>
      </c>
      <c r="I523">
        <v>1410975994</v>
      </c>
      <c r="J523">
        <v>1408383994</v>
      </c>
      <c r="K523" t="b">
        <v>0</v>
      </c>
      <c r="L523">
        <v>19</v>
      </c>
      <c r="M523" t="b">
        <v>1</v>
      </c>
      <c r="N523" t="s">
        <v>8269</v>
      </c>
      <c r="O523">
        <v>111</v>
      </c>
      <c r="P523">
        <v>58.42</v>
      </c>
      <c r="Q523" s="12" t="s">
        <v>8315</v>
      </c>
      <c r="R523" t="s">
        <v>8316</v>
      </c>
      <c r="S523" s="16">
        <v>41869.740671296298</v>
      </c>
      <c r="T523" s="16">
        <v>41899.740671296298</v>
      </c>
      <c r="U523">
        <f t="shared" si="53"/>
        <v>58.42</v>
      </c>
    </row>
    <row r="524" spans="1:21" ht="48" x14ac:dyDescent="0.2">
      <c r="A524" s="10">
        <v>3569</v>
      </c>
      <c r="B524" s="3" t="s">
        <v>3568</v>
      </c>
      <c r="C524" s="3" t="s">
        <v>7679</v>
      </c>
      <c r="D524" s="6">
        <v>5000</v>
      </c>
      <c r="E524" s="8">
        <v>5024</v>
      </c>
      <c r="F524" t="s">
        <v>8218</v>
      </c>
      <c r="G524" t="s">
        <v>8223</v>
      </c>
      <c r="H524" t="s">
        <v>8245</v>
      </c>
      <c r="I524">
        <v>1420734696</v>
      </c>
      <c r="J524">
        <v>1418142696</v>
      </c>
      <c r="K524" t="b">
        <v>0</v>
      </c>
      <c r="L524">
        <v>41</v>
      </c>
      <c r="M524" t="b">
        <v>1</v>
      </c>
      <c r="N524" t="s">
        <v>8269</v>
      </c>
      <c r="O524">
        <v>100</v>
      </c>
      <c r="P524">
        <v>122.54</v>
      </c>
      <c r="Q524" s="12" t="s">
        <v>8315</v>
      </c>
      <c r="R524" t="s">
        <v>8316</v>
      </c>
      <c r="S524" s="16">
        <v>41982.688611111109</v>
      </c>
      <c r="T524" s="16">
        <v>42012.688611111109</v>
      </c>
      <c r="U524">
        <f t="shared" si="53"/>
        <v>122.54</v>
      </c>
    </row>
    <row r="525" spans="1:21" ht="48" x14ac:dyDescent="0.2">
      <c r="A525" s="10">
        <v>3570</v>
      </c>
      <c r="B525" s="3" t="s">
        <v>3569</v>
      </c>
      <c r="C525" s="3" t="s">
        <v>7680</v>
      </c>
      <c r="D525" s="6">
        <v>2000</v>
      </c>
      <c r="E525" s="8">
        <v>2287</v>
      </c>
      <c r="F525" t="s">
        <v>8218</v>
      </c>
      <c r="G525" t="s">
        <v>8223</v>
      </c>
      <c r="H525" t="s">
        <v>8245</v>
      </c>
      <c r="I525">
        <v>1420009200</v>
      </c>
      <c r="J525">
        <v>1417593483</v>
      </c>
      <c r="K525" t="b">
        <v>0</v>
      </c>
      <c r="L525">
        <v>26</v>
      </c>
      <c r="M525" t="b">
        <v>1</v>
      </c>
      <c r="N525" t="s">
        <v>8269</v>
      </c>
      <c r="O525">
        <v>114</v>
      </c>
      <c r="P525">
        <v>87.96</v>
      </c>
      <c r="Q525" s="12" t="s">
        <v>8315</v>
      </c>
      <c r="R525" t="s">
        <v>8316</v>
      </c>
      <c r="S525" s="16">
        <v>41976.331979166673</v>
      </c>
      <c r="T525" s="16">
        <v>42004.291666666672</v>
      </c>
      <c r="U525">
        <f t="shared" si="53"/>
        <v>87.96</v>
      </c>
    </row>
    <row r="526" spans="1:21" ht="48" x14ac:dyDescent="0.2">
      <c r="A526" s="10">
        <v>3571</v>
      </c>
      <c r="B526" s="3" t="s">
        <v>3570</v>
      </c>
      <c r="C526" s="3" t="s">
        <v>7681</v>
      </c>
      <c r="D526" s="6">
        <v>1500</v>
      </c>
      <c r="E526" s="8">
        <v>1831</v>
      </c>
      <c r="F526" t="s">
        <v>8218</v>
      </c>
      <c r="G526" t="s">
        <v>8224</v>
      </c>
      <c r="H526" t="s">
        <v>8246</v>
      </c>
      <c r="I526">
        <v>1414701413</v>
      </c>
      <c r="J526">
        <v>1412109413</v>
      </c>
      <c r="K526" t="b">
        <v>0</v>
      </c>
      <c r="L526">
        <v>25</v>
      </c>
      <c r="M526" t="b">
        <v>1</v>
      </c>
      <c r="N526" t="s">
        <v>8269</v>
      </c>
      <c r="O526">
        <v>122</v>
      </c>
      <c r="P526">
        <v>73.239999999999995</v>
      </c>
      <c r="Q526" s="12" t="s">
        <v>8315</v>
      </c>
      <c r="R526" t="s">
        <v>8316</v>
      </c>
      <c r="S526" s="16">
        <v>41912.858946759261</v>
      </c>
      <c r="T526" s="16">
        <v>41942.858946759261</v>
      </c>
      <c r="U526">
        <f t="shared" si="53"/>
        <v>73.239999999999995</v>
      </c>
    </row>
    <row r="527" spans="1:21" ht="32" x14ac:dyDescent="0.2">
      <c r="A527" s="10">
        <v>3572</v>
      </c>
      <c r="B527" s="3" t="s">
        <v>3571</v>
      </c>
      <c r="C527" s="3" t="s">
        <v>7682</v>
      </c>
      <c r="D527" s="6">
        <v>500</v>
      </c>
      <c r="E527" s="8">
        <v>500</v>
      </c>
      <c r="F527" t="s">
        <v>8218</v>
      </c>
      <c r="G527" t="s">
        <v>8224</v>
      </c>
      <c r="H527" t="s">
        <v>8246</v>
      </c>
      <c r="I527">
        <v>1434894082</v>
      </c>
      <c r="J527">
        <v>1432302082</v>
      </c>
      <c r="K527" t="b">
        <v>0</v>
      </c>
      <c r="L527">
        <v>9</v>
      </c>
      <c r="M527" t="b">
        <v>1</v>
      </c>
      <c r="N527" t="s">
        <v>8269</v>
      </c>
      <c r="O527">
        <v>100</v>
      </c>
      <c r="P527">
        <v>55.56</v>
      </c>
      <c r="Q527" s="12" t="s">
        <v>8315</v>
      </c>
      <c r="R527" t="s">
        <v>8316</v>
      </c>
      <c r="S527" s="16">
        <v>42146.570393518516</v>
      </c>
      <c r="T527" s="16">
        <v>42176.570393518516</v>
      </c>
      <c r="U527">
        <f t="shared" si="53"/>
        <v>55.56</v>
      </c>
    </row>
    <row r="528" spans="1:21" ht="32" x14ac:dyDescent="0.2">
      <c r="A528" s="10">
        <v>3573</v>
      </c>
      <c r="B528" s="3" t="s">
        <v>3572</v>
      </c>
      <c r="C528" s="3" t="s">
        <v>7683</v>
      </c>
      <c r="D528" s="6">
        <v>3000</v>
      </c>
      <c r="E528" s="8">
        <v>3084</v>
      </c>
      <c r="F528" t="s">
        <v>8218</v>
      </c>
      <c r="G528" t="s">
        <v>8224</v>
      </c>
      <c r="H528" t="s">
        <v>8246</v>
      </c>
      <c r="I528">
        <v>1415440846</v>
      </c>
      <c r="J528">
        <v>1412845246</v>
      </c>
      <c r="K528" t="b">
        <v>0</v>
      </c>
      <c r="L528">
        <v>78</v>
      </c>
      <c r="M528" t="b">
        <v>1</v>
      </c>
      <c r="N528" t="s">
        <v>8269</v>
      </c>
      <c r="O528">
        <v>103</v>
      </c>
      <c r="P528">
        <v>39.54</v>
      </c>
      <c r="Q528" s="12" t="s">
        <v>8315</v>
      </c>
      <c r="R528" t="s">
        <v>8316</v>
      </c>
      <c r="S528" s="16">
        <v>41921.375532407408</v>
      </c>
      <c r="T528" s="16">
        <v>41951.417199074072</v>
      </c>
      <c r="U528">
        <f t="shared" si="53"/>
        <v>39.54</v>
      </c>
    </row>
    <row r="529" spans="1:21" ht="48" x14ac:dyDescent="0.2">
      <c r="A529" s="10">
        <v>3574</v>
      </c>
      <c r="B529" s="3" t="s">
        <v>3573</v>
      </c>
      <c r="C529" s="3" t="s">
        <v>7684</v>
      </c>
      <c r="D529" s="6">
        <v>5800</v>
      </c>
      <c r="E529" s="8">
        <v>6155</v>
      </c>
      <c r="F529" t="s">
        <v>8218</v>
      </c>
      <c r="G529" t="s">
        <v>8223</v>
      </c>
      <c r="H529" t="s">
        <v>8245</v>
      </c>
      <c r="I529">
        <v>1415921848</v>
      </c>
      <c r="J529">
        <v>1413326248</v>
      </c>
      <c r="K529" t="b">
        <v>0</v>
      </c>
      <c r="L529">
        <v>45</v>
      </c>
      <c r="M529" t="b">
        <v>1</v>
      </c>
      <c r="N529" t="s">
        <v>8269</v>
      </c>
      <c r="O529">
        <v>106</v>
      </c>
      <c r="P529">
        <v>136.78</v>
      </c>
      <c r="Q529" s="12" t="s">
        <v>8315</v>
      </c>
      <c r="R529" t="s">
        <v>8316</v>
      </c>
      <c r="S529" s="16">
        <v>41926.942685185182</v>
      </c>
      <c r="T529" s="16">
        <v>41956.984351851846</v>
      </c>
      <c r="U529">
        <f t="shared" si="53"/>
        <v>136.78</v>
      </c>
    </row>
    <row r="530" spans="1:21" ht="48" x14ac:dyDescent="0.2">
      <c r="A530" s="10">
        <v>3575</v>
      </c>
      <c r="B530" s="3" t="s">
        <v>3574</v>
      </c>
      <c r="C530" s="3" t="s">
        <v>7685</v>
      </c>
      <c r="D530" s="6">
        <v>10000</v>
      </c>
      <c r="E530" s="8">
        <v>10133</v>
      </c>
      <c r="F530" t="s">
        <v>8218</v>
      </c>
      <c r="G530" t="s">
        <v>8223</v>
      </c>
      <c r="H530" t="s">
        <v>8245</v>
      </c>
      <c r="I530">
        <v>1470887940</v>
      </c>
      <c r="J530">
        <v>1468176527</v>
      </c>
      <c r="K530" t="b">
        <v>0</v>
      </c>
      <c r="L530">
        <v>102</v>
      </c>
      <c r="M530" t="b">
        <v>1</v>
      </c>
      <c r="N530" t="s">
        <v>8269</v>
      </c>
      <c r="O530">
        <v>101</v>
      </c>
      <c r="P530">
        <v>99.34</v>
      </c>
      <c r="Q530" s="12" t="s">
        <v>8315</v>
      </c>
      <c r="R530" t="s">
        <v>8316</v>
      </c>
      <c r="S530" s="16">
        <v>42561.783877314811</v>
      </c>
      <c r="T530" s="16">
        <v>42593.165972222225</v>
      </c>
      <c r="U530">
        <f t="shared" si="53"/>
        <v>99.34</v>
      </c>
    </row>
    <row r="531" spans="1:21" ht="48" x14ac:dyDescent="0.2">
      <c r="A531" s="10">
        <v>3576</v>
      </c>
      <c r="B531" s="3" t="s">
        <v>3575</v>
      </c>
      <c r="C531" s="3" t="s">
        <v>7686</v>
      </c>
      <c r="D531" s="6">
        <v>100</v>
      </c>
      <c r="E531" s="8">
        <v>100</v>
      </c>
      <c r="F531" t="s">
        <v>8218</v>
      </c>
      <c r="G531" t="s">
        <v>8223</v>
      </c>
      <c r="H531" t="s">
        <v>8245</v>
      </c>
      <c r="I531">
        <v>1480947054</v>
      </c>
      <c r="J531">
        <v>1475759454</v>
      </c>
      <c r="K531" t="b">
        <v>0</v>
      </c>
      <c r="L531">
        <v>5</v>
      </c>
      <c r="M531" t="b">
        <v>1</v>
      </c>
      <c r="N531" t="s">
        <v>8269</v>
      </c>
      <c r="O531">
        <v>100</v>
      </c>
      <c r="P531">
        <v>20</v>
      </c>
      <c r="Q531" s="12" t="s">
        <v>8315</v>
      </c>
      <c r="R531" t="s">
        <v>8316</v>
      </c>
      <c r="S531" s="16">
        <v>42649.54923611111</v>
      </c>
      <c r="T531" s="16">
        <v>42709.590902777782</v>
      </c>
      <c r="U531">
        <f t="shared" si="53"/>
        <v>20</v>
      </c>
    </row>
    <row r="532" spans="1:21" ht="48" x14ac:dyDescent="0.2">
      <c r="A532" s="10">
        <v>3577</v>
      </c>
      <c r="B532" s="3" t="s">
        <v>3576</v>
      </c>
      <c r="C532" s="3" t="s">
        <v>7687</v>
      </c>
      <c r="D532" s="6">
        <v>600</v>
      </c>
      <c r="E532" s="8">
        <v>780</v>
      </c>
      <c r="F532" t="s">
        <v>8218</v>
      </c>
      <c r="G532" t="s">
        <v>8223</v>
      </c>
      <c r="H532" t="s">
        <v>8245</v>
      </c>
      <c r="I532">
        <v>1430029680</v>
      </c>
      <c r="J532">
        <v>1427741583</v>
      </c>
      <c r="K532" t="b">
        <v>0</v>
      </c>
      <c r="L532">
        <v>27</v>
      </c>
      <c r="M532" t="b">
        <v>1</v>
      </c>
      <c r="N532" t="s">
        <v>8269</v>
      </c>
      <c r="O532">
        <v>130</v>
      </c>
      <c r="P532">
        <v>28.89</v>
      </c>
      <c r="Q532" s="12" t="s">
        <v>8315</v>
      </c>
      <c r="R532" t="s">
        <v>8316</v>
      </c>
      <c r="S532" s="16">
        <v>42093.786840277782</v>
      </c>
      <c r="T532" s="16">
        <v>42120.26944444445</v>
      </c>
      <c r="U532">
        <f t="shared" si="53"/>
        <v>28.89</v>
      </c>
    </row>
    <row r="533" spans="1:21" ht="48" x14ac:dyDescent="0.2">
      <c r="A533" s="10">
        <v>3578</v>
      </c>
      <c r="B533" s="3" t="s">
        <v>3577</v>
      </c>
      <c r="C533" s="3" t="s">
        <v>7688</v>
      </c>
      <c r="D533" s="6">
        <v>1500</v>
      </c>
      <c r="E533" s="8">
        <v>1500.2</v>
      </c>
      <c r="F533" t="s">
        <v>8218</v>
      </c>
      <c r="G533" t="s">
        <v>8224</v>
      </c>
      <c r="H533" t="s">
        <v>8246</v>
      </c>
      <c r="I533">
        <v>1462037777</v>
      </c>
      <c r="J533">
        <v>1459445777</v>
      </c>
      <c r="K533" t="b">
        <v>0</v>
      </c>
      <c r="L533">
        <v>37</v>
      </c>
      <c r="M533" t="b">
        <v>1</v>
      </c>
      <c r="N533" t="s">
        <v>8269</v>
      </c>
      <c r="O533">
        <v>100</v>
      </c>
      <c r="P533">
        <v>40.549999999999997</v>
      </c>
      <c r="Q533" s="12" t="s">
        <v>8315</v>
      </c>
      <c r="R533" t="s">
        <v>8316</v>
      </c>
      <c r="S533" s="16">
        <v>42460.733530092592</v>
      </c>
      <c r="T533" s="16">
        <v>42490.733530092592</v>
      </c>
      <c r="U533">
        <f t="shared" si="53"/>
        <v>40.549999999999997</v>
      </c>
    </row>
    <row r="534" spans="1:21" ht="48" x14ac:dyDescent="0.2">
      <c r="A534" s="10">
        <v>3579</v>
      </c>
      <c r="B534" s="3" t="s">
        <v>3578</v>
      </c>
      <c r="C534" s="3" t="s">
        <v>7689</v>
      </c>
      <c r="D534" s="6">
        <v>500</v>
      </c>
      <c r="E534" s="8">
        <v>500</v>
      </c>
      <c r="F534" t="s">
        <v>8218</v>
      </c>
      <c r="G534" t="s">
        <v>8224</v>
      </c>
      <c r="H534" t="s">
        <v>8246</v>
      </c>
      <c r="I534">
        <v>1459444656</v>
      </c>
      <c r="J534">
        <v>1456856256</v>
      </c>
      <c r="K534" t="b">
        <v>0</v>
      </c>
      <c r="L534">
        <v>14</v>
      </c>
      <c r="M534" t="b">
        <v>1</v>
      </c>
      <c r="N534" t="s">
        <v>8269</v>
      </c>
      <c r="O534">
        <v>100</v>
      </c>
      <c r="P534">
        <v>35.71</v>
      </c>
      <c r="Q534" s="12" t="s">
        <v>8315</v>
      </c>
      <c r="R534" t="s">
        <v>8316</v>
      </c>
      <c r="S534" s="16">
        <v>42430.762222222227</v>
      </c>
      <c r="T534" s="16">
        <v>42460.720555555556</v>
      </c>
      <c r="U534">
        <f t="shared" si="53"/>
        <v>35.71</v>
      </c>
    </row>
    <row r="535" spans="1:21" ht="48" x14ac:dyDescent="0.2">
      <c r="A535" s="10">
        <v>3580</v>
      </c>
      <c r="B535" s="3" t="s">
        <v>3579</v>
      </c>
      <c r="C535" s="3" t="s">
        <v>7690</v>
      </c>
      <c r="D535" s="6">
        <v>900</v>
      </c>
      <c r="E535" s="8">
        <v>1025</v>
      </c>
      <c r="F535" t="s">
        <v>8218</v>
      </c>
      <c r="G535" t="s">
        <v>8223</v>
      </c>
      <c r="H535" t="s">
        <v>8245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8269</v>
      </c>
      <c r="O535">
        <v>114</v>
      </c>
      <c r="P535">
        <v>37.96</v>
      </c>
      <c r="Q535" s="12" t="s">
        <v>8315</v>
      </c>
      <c r="R535" t="s">
        <v>8316</v>
      </c>
      <c r="S535" s="16">
        <v>42026.176180555558</v>
      </c>
      <c r="T535" s="16">
        <v>42064.207638888889</v>
      </c>
      <c r="U535">
        <f t="shared" si="53"/>
        <v>37.96</v>
      </c>
    </row>
    <row r="536" spans="1:21" ht="48" x14ac:dyDescent="0.2">
      <c r="A536" s="10">
        <v>3581</v>
      </c>
      <c r="B536" s="3" t="s">
        <v>3580</v>
      </c>
      <c r="C536" s="3" t="s">
        <v>7691</v>
      </c>
      <c r="D536" s="6">
        <v>1500</v>
      </c>
      <c r="E536" s="8">
        <v>1500</v>
      </c>
      <c r="F536" t="s">
        <v>8218</v>
      </c>
      <c r="G536" t="s">
        <v>8224</v>
      </c>
      <c r="H536" t="s">
        <v>8246</v>
      </c>
      <c r="I536">
        <v>1406719110</v>
      </c>
      <c r="J536">
        <v>1405509510</v>
      </c>
      <c r="K536" t="b">
        <v>0</v>
      </c>
      <c r="L536">
        <v>45</v>
      </c>
      <c r="M536" t="b">
        <v>1</v>
      </c>
      <c r="N536" t="s">
        <v>8269</v>
      </c>
      <c r="O536">
        <v>100</v>
      </c>
      <c r="P536">
        <v>33.33</v>
      </c>
      <c r="Q536" s="12" t="s">
        <v>8315</v>
      </c>
      <c r="R536" t="s">
        <v>8316</v>
      </c>
      <c r="S536" s="16">
        <v>41836.471180555556</v>
      </c>
      <c r="T536" s="16">
        <v>41850.471180555556</v>
      </c>
      <c r="U536">
        <f t="shared" si="53"/>
        <v>33.33</v>
      </c>
    </row>
    <row r="537" spans="1:21" ht="48" x14ac:dyDescent="0.2">
      <c r="A537" s="10">
        <v>3582</v>
      </c>
      <c r="B537" s="3" t="s">
        <v>3581</v>
      </c>
      <c r="C537" s="3" t="s">
        <v>7692</v>
      </c>
      <c r="D537" s="6">
        <v>1000</v>
      </c>
      <c r="E537" s="8">
        <v>2870</v>
      </c>
      <c r="F537" t="s">
        <v>8218</v>
      </c>
      <c r="G537" t="s">
        <v>8223</v>
      </c>
      <c r="H537" t="s">
        <v>8245</v>
      </c>
      <c r="I537">
        <v>1459822682</v>
      </c>
      <c r="J537">
        <v>1458613082</v>
      </c>
      <c r="K537" t="b">
        <v>0</v>
      </c>
      <c r="L537">
        <v>49</v>
      </c>
      <c r="M537" t="b">
        <v>1</v>
      </c>
      <c r="N537" t="s">
        <v>8269</v>
      </c>
      <c r="O537">
        <v>287</v>
      </c>
      <c r="P537">
        <v>58.57</v>
      </c>
      <c r="Q537" s="12" t="s">
        <v>8315</v>
      </c>
      <c r="R537" t="s">
        <v>8316</v>
      </c>
      <c r="S537" s="16">
        <v>42451.095856481479</v>
      </c>
      <c r="T537" s="16">
        <v>42465.095856481479</v>
      </c>
      <c r="U537">
        <f t="shared" si="53"/>
        <v>58.57</v>
      </c>
    </row>
    <row r="538" spans="1:21" ht="48" x14ac:dyDescent="0.2">
      <c r="A538" s="10">
        <v>3583</v>
      </c>
      <c r="B538" s="3" t="s">
        <v>3582</v>
      </c>
      <c r="C538" s="3" t="s">
        <v>7693</v>
      </c>
      <c r="D538" s="6">
        <v>3000</v>
      </c>
      <c r="E538" s="8">
        <v>3255</v>
      </c>
      <c r="F538" t="s">
        <v>8218</v>
      </c>
      <c r="G538" t="s">
        <v>8223</v>
      </c>
      <c r="H538" t="s">
        <v>8245</v>
      </c>
      <c r="I538">
        <v>1460970805</v>
      </c>
      <c r="J538">
        <v>1455790405</v>
      </c>
      <c r="K538" t="b">
        <v>0</v>
      </c>
      <c r="L538">
        <v>24</v>
      </c>
      <c r="M538" t="b">
        <v>1</v>
      </c>
      <c r="N538" t="s">
        <v>8269</v>
      </c>
      <c r="O538">
        <v>109</v>
      </c>
      <c r="P538">
        <v>135.63</v>
      </c>
      <c r="Q538" s="12" t="s">
        <v>8315</v>
      </c>
      <c r="R538" t="s">
        <v>8316</v>
      </c>
      <c r="S538" s="16">
        <v>42418.425983796296</v>
      </c>
      <c r="T538" s="16">
        <v>42478.384317129632</v>
      </c>
      <c r="U538">
        <f t="shared" si="53"/>
        <v>135.63</v>
      </c>
    </row>
    <row r="539" spans="1:21" ht="80" x14ac:dyDescent="0.2">
      <c r="A539" s="10">
        <v>3584</v>
      </c>
      <c r="B539" s="3" t="s">
        <v>3583</v>
      </c>
      <c r="C539" s="3" t="s">
        <v>7694</v>
      </c>
      <c r="D539" s="6">
        <v>3000</v>
      </c>
      <c r="E539" s="8">
        <v>3465</v>
      </c>
      <c r="F539" t="s">
        <v>8218</v>
      </c>
      <c r="G539" t="s">
        <v>8224</v>
      </c>
      <c r="H539" t="s">
        <v>8246</v>
      </c>
      <c r="I539">
        <v>1436772944</v>
      </c>
      <c r="J539">
        <v>1434180944</v>
      </c>
      <c r="K539" t="b">
        <v>0</v>
      </c>
      <c r="L539">
        <v>112</v>
      </c>
      <c r="M539" t="b">
        <v>1</v>
      </c>
      <c r="N539" t="s">
        <v>8269</v>
      </c>
      <c r="O539">
        <v>116</v>
      </c>
      <c r="P539">
        <v>30.94</v>
      </c>
      <c r="Q539" s="12" t="s">
        <v>8315</v>
      </c>
      <c r="R539" t="s">
        <v>8316</v>
      </c>
      <c r="S539" s="16">
        <v>42168.316481481481</v>
      </c>
      <c r="T539" s="16">
        <v>42198.316481481481</v>
      </c>
      <c r="U539">
        <f t="shared" si="53"/>
        <v>30.94</v>
      </c>
    </row>
    <row r="540" spans="1:21" ht="48" x14ac:dyDescent="0.2">
      <c r="A540" s="10">
        <v>3585</v>
      </c>
      <c r="B540" s="3" t="s">
        <v>3584</v>
      </c>
      <c r="C540" s="3" t="s">
        <v>7695</v>
      </c>
      <c r="D540" s="6">
        <v>3400</v>
      </c>
      <c r="E540" s="8">
        <v>4050</v>
      </c>
      <c r="F540" t="s">
        <v>8218</v>
      </c>
      <c r="G540" t="s">
        <v>8223</v>
      </c>
      <c r="H540" t="s">
        <v>8245</v>
      </c>
      <c r="I540">
        <v>1419181890</v>
      </c>
      <c r="J540">
        <v>1416589890</v>
      </c>
      <c r="K540" t="b">
        <v>0</v>
      </c>
      <c r="L540">
        <v>23</v>
      </c>
      <c r="M540" t="b">
        <v>1</v>
      </c>
      <c r="N540" t="s">
        <v>8269</v>
      </c>
      <c r="O540">
        <v>119</v>
      </c>
      <c r="P540">
        <v>176.09</v>
      </c>
      <c r="Q540" s="12" t="s">
        <v>8315</v>
      </c>
      <c r="R540" t="s">
        <v>8316</v>
      </c>
      <c r="S540" s="16">
        <v>41964.716319444444</v>
      </c>
      <c r="T540" s="16">
        <v>41994.716319444444</v>
      </c>
      <c r="U540">
        <f t="shared" si="53"/>
        <v>176.09</v>
      </c>
    </row>
    <row r="541" spans="1:21" ht="16" x14ac:dyDescent="0.2">
      <c r="A541" s="10">
        <v>3586</v>
      </c>
      <c r="B541" s="3" t="s">
        <v>3585</v>
      </c>
      <c r="C541" s="3" t="s">
        <v>7696</v>
      </c>
      <c r="D541" s="6">
        <v>7500</v>
      </c>
      <c r="E541" s="8">
        <v>8207</v>
      </c>
      <c r="F541" t="s">
        <v>8218</v>
      </c>
      <c r="G541" t="s">
        <v>8223</v>
      </c>
      <c r="H541" t="s">
        <v>8245</v>
      </c>
      <c r="I541">
        <v>1474649070</v>
      </c>
      <c r="J541">
        <v>1469465070</v>
      </c>
      <c r="K541" t="b">
        <v>0</v>
      </c>
      <c r="L541">
        <v>54</v>
      </c>
      <c r="M541" t="b">
        <v>1</v>
      </c>
      <c r="N541" t="s">
        <v>8269</v>
      </c>
      <c r="O541">
        <v>109</v>
      </c>
      <c r="P541">
        <v>151.97999999999999</v>
      </c>
      <c r="Q541" s="12" t="s">
        <v>8315</v>
      </c>
      <c r="R541" t="s">
        <v>8316</v>
      </c>
      <c r="S541" s="16">
        <v>42576.697569444441</v>
      </c>
      <c r="T541" s="16">
        <v>42636.697569444441</v>
      </c>
      <c r="U541">
        <f t="shared" si="53"/>
        <v>151.97999999999999</v>
      </c>
    </row>
    <row r="542" spans="1:21" ht="48" x14ac:dyDescent="0.2">
      <c r="A542" s="10">
        <v>3587</v>
      </c>
      <c r="B542" s="3" t="s">
        <v>3586</v>
      </c>
      <c r="C542" s="3" t="s">
        <v>7697</v>
      </c>
      <c r="D542" s="6">
        <v>500</v>
      </c>
      <c r="E542" s="8">
        <v>633</v>
      </c>
      <c r="F542" t="s">
        <v>8218</v>
      </c>
      <c r="G542" t="s">
        <v>8224</v>
      </c>
      <c r="H542" t="s">
        <v>8246</v>
      </c>
      <c r="I542">
        <v>1467054000</v>
      </c>
      <c r="J542">
        <v>1463144254</v>
      </c>
      <c r="K542" t="b">
        <v>0</v>
      </c>
      <c r="L542">
        <v>28</v>
      </c>
      <c r="M542" t="b">
        <v>1</v>
      </c>
      <c r="N542" t="s">
        <v>8269</v>
      </c>
      <c r="O542">
        <v>127</v>
      </c>
      <c r="P542">
        <v>22.61</v>
      </c>
      <c r="Q542" s="12" t="s">
        <v>8315</v>
      </c>
      <c r="R542" t="s">
        <v>8316</v>
      </c>
      <c r="S542" s="16">
        <v>42503.539976851855</v>
      </c>
      <c r="T542" s="16">
        <v>42548.791666666672</v>
      </c>
      <c r="U542">
        <f t="shared" si="53"/>
        <v>22.61</v>
      </c>
    </row>
    <row r="543" spans="1:21" ht="48" x14ac:dyDescent="0.2">
      <c r="A543" s="10">
        <v>3588</v>
      </c>
      <c r="B543" s="3" t="s">
        <v>3587</v>
      </c>
      <c r="C543" s="3" t="s">
        <v>7698</v>
      </c>
      <c r="D543" s="6">
        <v>200</v>
      </c>
      <c r="E543" s="8">
        <v>201</v>
      </c>
      <c r="F543" t="s">
        <v>8218</v>
      </c>
      <c r="G543" t="s">
        <v>8224</v>
      </c>
      <c r="H543" t="s">
        <v>8246</v>
      </c>
      <c r="I543">
        <v>1430348400</v>
      </c>
      <c r="J543">
        <v>1428436410</v>
      </c>
      <c r="K543" t="b">
        <v>0</v>
      </c>
      <c r="L543">
        <v>11</v>
      </c>
      <c r="M543" t="b">
        <v>1</v>
      </c>
      <c r="N543" t="s">
        <v>8269</v>
      </c>
      <c r="O543">
        <v>101</v>
      </c>
      <c r="P543">
        <v>18.27</v>
      </c>
      <c r="Q543" s="12" t="s">
        <v>8315</v>
      </c>
      <c r="R543" t="s">
        <v>8316</v>
      </c>
      <c r="S543" s="16">
        <v>42101.828819444447</v>
      </c>
      <c r="T543" s="16">
        <v>42123.958333333328</v>
      </c>
      <c r="U543">
        <f t="shared" si="53"/>
        <v>18.27</v>
      </c>
    </row>
    <row r="544" spans="1:21" ht="48" x14ac:dyDescent="0.2">
      <c r="A544" s="10">
        <v>3589</v>
      </c>
      <c r="B544" s="3" t="s">
        <v>3588</v>
      </c>
      <c r="C544" s="3" t="s">
        <v>7699</v>
      </c>
      <c r="D544" s="6">
        <v>4000</v>
      </c>
      <c r="E544" s="8">
        <v>5100</v>
      </c>
      <c r="F544" t="s">
        <v>8218</v>
      </c>
      <c r="G544" t="s">
        <v>8223</v>
      </c>
      <c r="H544" t="s">
        <v>8245</v>
      </c>
      <c r="I544">
        <v>1432654347</v>
      </c>
      <c r="J544">
        <v>1430494347</v>
      </c>
      <c r="K544" t="b">
        <v>0</v>
      </c>
      <c r="L544">
        <v>62</v>
      </c>
      <c r="M544" t="b">
        <v>1</v>
      </c>
      <c r="N544" t="s">
        <v>8269</v>
      </c>
      <c r="O544">
        <v>128</v>
      </c>
      <c r="P544">
        <v>82.26</v>
      </c>
      <c r="Q544" s="12" t="s">
        <v>8315</v>
      </c>
      <c r="R544" t="s">
        <v>8316</v>
      </c>
      <c r="S544" s="16">
        <v>42125.647534722222</v>
      </c>
      <c r="T544" s="16">
        <v>42150.647534722222</v>
      </c>
      <c r="U544">
        <f t="shared" si="53"/>
        <v>82.26</v>
      </c>
    </row>
    <row r="545" spans="1:21" ht="48" x14ac:dyDescent="0.2">
      <c r="A545" s="10">
        <v>3590</v>
      </c>
      <c r="B545" s="3" t="s">
        <v>3589</v>
      </c>
      <c r="C545" s="3" t="s">
        <v>7700</v>
      </c>
      <c r="D545" s="6">
        <v>5000</v>
      </c>
      <c r="E545" s="8">
        <v>5003</v>
      </c>
      <c r="F545" t="s">
        <v>8218</v>
      </c>
      <c r="G545" t="s">
        <v>8224</v>
      </c>
      <c r="H545" t="s">
        <v>8246</v>
      </c>
      <c r="I545">
        <v>1413792034</v>
      </c>
      <c r="J545">
        <v>1411200034</v>
      </c>
      <c r="K545" t="b">
        <v>0</v>
      </c>
      <c r="L545">
        <v>73</v>
      </c>
      <c r="M545" t="b">
        <v>1</v>
      </c>
      <c r="N545" t="s">
        <v>8269</v>
      </c>
      <c r="O545">
        <v>100</v>
      </c>
      <c r="P545">
        <v>68.53</v>
      </c>
      <c r="Q545" s="12" t="s">
        <v>8315</v>
      </c>
      <c r="R545" t="s">
        <v>8316</v>
      </c>
      <c r="S545" s="16">
        <v>41902.333726851852</v>
      </c>
      <c r="T545" s="16">
        <v>41932.333726851852</v>
      </c>
      <c r="U545">
        <f t="shared" si="53"/>
        <v>68.53</v>
      </c>
    </row>
    <row r="546" spans="1:21" ht="48" x14ac:dyDescent="0.2">
      <c r="A546" s="10">
        <v>3591</v>
      </c>
      <c r="B546" s="3" t="s">
        <v>3590</v>
      </c>
      <c r="C546" s="3" t="s">
        <v>7701</v>
      </c>
      <c r="D546" s="6">
        <v>700</v>
      </c>
      <c r="E546" s="8">
        <v>1225</v>
      </c>
      <c r="F546" t="s">
        <v>8218</v>
      </c>
      <c r="G546" t="s">
        <v>8223</v>
      </c>
      <c r="H546" t="s">
        <v>8245</v>
      </c>
      <c r="I546">
        <v>1422075540</v>
      </c>
      <c r="J546">
        <v>1419979544</v>
      </c>
      <c r="K546" t="b">
        <v>0</v>
      </c>
      <c r="L546">
        <v>18</v>
      </c>
      <c r="M546" t="b">
        <v>1</v>
      </c>
      <c r="N546" t="s">
        <v>8269</v>
      </c>
      <c r="O546">
        <v>175</v>
      </c>
      <c r="P546">
        <v>68.06</v>
      </c>
      <c r="Q546" s="12" t="s">
        <v>8315</v>
      </c>
      <c r="R546" t="s">
        <v>8316</v>
      </c>
      <c r="S546" s="16">
        <v>42003.948425925926</v>
      </c>
      <c r="T546" s="16">
        <v>42028.207638888889</v>
      </c>
      <c r="U546">
        <f t="shared" si="53"/>
        <v>68.06</v>
      </c>
    </row>
    <row r="547" spans="1:21" ht="48" x14ac:dyDescent="0.2">
      <c r="A547" s="10">
        <v>3592</v>
      </c>
      <c r="B547" s="3" t="s">
        <v>3591</v>
      </c>
      <c r="C547" s="3" t="s">
        <v>7702</v>
      </c>
      <c r="D547" s="6">
        <v>2000</v>
      </c>
      <c r="E547" s="8">
        <v>2545</v>
      </c>
      <c r="F547" t="s">
        <v>8218</v>
      </c>
      <c r="G547" t="s">
        <v>8223</v>
      </c>
      <c r="H547" t="s">
        <v>8245</v>
      </c>
      <c r="I547">
        <v>1423630740</v>
      </c>
      <c r="J547">
        <v>1418673307</v>
      </c>
      <c r="K547" t="b">
        <v>0</v>
      </c>
      <c r="L547">
        <v>35</v>
      </c>
      <c r="M547" t="b">
        <v>1</v>
      </c>
      <c r="N547" t="s">
        <v>8269</v>
      </c>
      <c r="O547">
        <v>127</v>
      </c>
      <c r="P547">
        <v>72.709999999999994</v>
      </c>
      <c r="Q547" s="12" t="s">
        <v>8315</v>
      </c>
      <c r="R547" t="s">
        <v>8316</v>
      </c>
      <c r="S547" s="16">
        <v>41988.829942129625</v>
      </c>
      <c r="T547" s="16">
        <v>42046.207638888889</v>
      </c>
      <c r="U547">
        <f t="shared" si="53"/>
        <v>72.709999999999994</v>
      </c>
    </row>
    <row r="548" spans="1:21" ht="48" x14ac:dyDescent="0.2">
      <c r="A548" s="10">
        <v>3593</v>
      </c>
      <c r="B548" s="3" t="s">
        <v>3592</v>
      </c>
      <c r="C548" s="3" t="s">
        <v>7703</v>
      </c>
      <c r="D548" s="6">
        <v>3000</v>
      </c>
      <c r="E548" s="8">
        <v>3319</v>
      </c>
      <c r="F548" t="s">
        <v>8218</v>
      </c>
      <c r="G548" t="s">
        <v>8223</v>
      </c>
      <c r="H548" t="s">
        <v>8245</v>
      </c>
      <c r="I548">
        <v>1420489560</v>
      </c>
      <c r="J548">
        <v>1417469639</v>
      </c>
      <c r="K548" t="b">
        <v>0</v>
      </c>
      <c r="L548">
        <v>43</v>
      </c>
      <c r="M548" t="b">
        <v>1</v>
      </c>
      <c r="N548" t="s">
        <v>8269</v>
      </c>
      <c r="O548">
        <v>111</v>
      </c>
      <c r="P548">
        <v>77.19</v>
      </c>
      <c r="Q548" s="12" t="s">
        <v>8315</v>
      </c>
      <c r="R548" t="s">
        <v>8316</v>
      </c>
      <c r="S548" s="16">
        <v>41974.898599537039</v>
      </c>
      <c r="T548" s="16">
        <v>42009.851388888885</v>
      </c>
      <c r="U548">
        <f t="shared" si="53"/>
        <v>77.19</v>
      </c>
    </row>
    <row r="549" spans="1:21" ht="48" x14ac:dyDescent="0.2">
      <c r="A549" s="10">
        <v>3594</v>
      </c>
      <c r="B549" s="3" t="s">
        <v>3593</v>
      </c>
      <c r="C549" s="3" t="s">
        <v>7704</v>
      </c>
      <c r="D549" s="6">
        <v>1600</v>
      </c>
      <c r="E549" s="8">
        <v>2015</v>
      </c>
      <c r="F549" t="s">
        <v>8218</v>
      </c>
      <c r="G549" t="s">
        <v>8223</v>
      </c>
      <c r="H549" t="s">
        <v>8245</v>
      </c>
      <c r="I549">
        <v>1472952982</v>
      </c>
      <c r="J549">
        <v>1470792982</v>
      </c>
      <c r="K549" t="b">
        <v>0</v>
      </c>
      <c r="L549">
        <v>36</v>
      </c>
      <c r="M549" t="b">
        <v>1</v>
      </c>
      <c r="N549" t="s">
        <v>8269</v>
      </c>
      <c r="O549">
        <v>126</v>
      </c>
      <c r="P549">
        <v>55.97</v>
      </c>
      <c r="Q549" s="12" t="s">
        <v>8315</v>
      </c>
      <c r="R549" t="s">
        <v>8316</v>
      </c>
      <c r="S549" s="16">
        <v>42592.066921296297</v>
      </c>
      <c r="T549" s="16">
        <v>42617.066921296297</v>
      </c>
      <c r="U549">
        <f t="shared" si="53"/>
        <v>55.97</v>
      </c>
    </row>
    <row r="550" spans="1:21" ht="32" x14ac:dyDescent="0.2">
      <c r="A550" s="10">
        <v>3595</v>
      </c>
      <c r="B550" s="3" t="s">
        <v>3594</v>
      </c>
      <c r="C550" s="3" t="s">
        <v>7705</v>
      </c>
      <c r="D550" s="6">
        <v>2600</v>
      </c>
      <c r="E550" s="8">
        <v>3081</v>
      </c>
      <c r="F550" t="s">
        <v>8218</v>
      </c>
      <c r="G550" t="s">
        <v>8223</v>
      </c>
      <c r="H550" t="s">
        <v>8245</v>
      </c>
      <c r="I550">
        <v>1426229940</v>
      </c>
      <c r="J550">
        <v>1423959123</v>
      </c>
      <c r="K550" t="b">
        <v>0</v>
      </c>
      <c r="L550">
        <v>62</v>
      </c>
      <c r="M550" t="b">
        <v>1</v>
      </c>
      <c r="N550" t="s">
        <v>8269</v>
      </c>
      <c r="O550">
        <v>119</v>
      </c>
      <c r="P550">
        <v>49.69</v>
      </c>
      <c r="Q550" s="12" t="s">
        <v>8315</v>
      </c>
      <c r="R550" t="s">
        <v>8316</v>
      </c>
      <c r="S550" s="16">
        <v>42050.008368055554</v>
      </c>
      <c r="T550" s="16">
        <v>42076.290972222225</v>
      </c>
      <c r="U550">
        <f t="shared" si="53"/>
        <v>49.69</v>
      </c>
    </row>
    <row r="551" spans="1:21" ht="48" x14ac:dyDescent="0.2">
      <c r="A551" s="10">
        <v>3596</v>
      </c>
      <c r="B551" s="3" t="s">
        <v>3595</v>
      </c>
      <c r="C551" s="3" t="s">
        <v>7706</v>
      </c>
      <c r="D551" s="6">
        <v>1100</v>
      </c>
      <c r="E551" s="8">
        <v>1185</v>
      </c>
      <c r="F551" t="s">
        <v>8218</v>
      </c>
      <c r="G551" t="s">
        <v>8228</v>
      </c>
      <c r="H551" t="s">
        <v>8250</v>
      </c>
      <c r="I551">
        <v>1409072982</v>
      </c>
      <c r="J551">
        <v>1407258582</v>
      </c>
      <c r="K551" t="b">
        <v>0</v>
      </c>
      <c r="L551">
        <v>15</v>
      </c>
      <c r="M551" t="b">
        <v>1</v>
      </c>
      <c r="N551" t="s">
        <v>8269</v>
      </c>
      <c r="O551">
        <v>108</v>
      </c>
      <c r="P551">
        <v>79</v>
      </c>
      <c r="Q551" s="12" t="s">
        <v>8315</v>
      </c>
      <c r="R551" t="s">
        <v>8316</v>
      </c>
      <c r="S551" s="16">
        <v>41856.715069444443</v>
      </c>
      <c r="T551" s="16">
        <v>41877.715069444443</v>
      </c>
      <c r="U551">
        <f t="shared" si="53"/>
        <v>79</v>
      </c>
    </row>
    <row r="552" spans="1:21" ht="32" x14ac:dyDescent="0.2">
      <c r="A552" s="10">
        <v>3597</v>
      </c>
      <c r="B552" s="3" t="s">
        <v>3596</v>
      </c>
      <c r="C552" s="3" t="s">
        <v>7707</v>
      </c>
      <c r="D552" s="6">
        <v>2500</v>
      </c>
      <c r="E552" s="8">
        <v>2565</v>
      </c>
      <c r="F552" t="s">
        <v>8218</v>
      </c>
      <c r="G552" t="s">
        <v>8223</v>
      </c>
      <c r="H552" t="s">
        <v>8245</v>
      </c>
      <c r="I552">
        <v>1456984740</v>
      </c>
      <c r="J552">
        <v>1455717790</v>
      </c>
      <c r="K552" t="b">
        <v>0</v>
      </c>
      <c r="L552">
        <v>33</v>
      </c>
      <c r="M552" t="b">
        <v>1</v>
      </c>
      <c r="N552" t="s">
        <v>8269</v>
      </c>
      <c r="O552">
        <v>103</v>
      </c>
      <c r="P552">
        <v>77.73</v>
      </c>
      <c r="Q552" s="12" t="s">
        <v>8315</v>
      </c>
      <c r="R552" t="s">
        <v>8316</v>
      </c>
      <c r="S552" s="16">
        <v>42417.585532407407</v>
      </c>
      <c r="T552" s="16">
        <v>42432.249305555553</v>
      </c>
      <c r="U552">
        <f t="shared" si="53"/>
        <v>77.73</v>
      </c>
    </row>
    <row r="553" spans="1:21" ht="32" x14ac:dyDescent="0.2">
      <c r="A553" s="10">
        <v>3598</v>
      </c>
      <c r="B553" s="3" t="s">
        <v>3597</v>
      </c>
      <c r="C553" s="3" t="s">
        <v>7708</v>
      </c>
      <c r="D553" s="6">
        <v>1000</v>
      </c>
      <c r="E553" s="8">
        <v>1101</v>
      </c>
      <c r="F553" t="s">
        <v>8218</v>
      </c>
      <c r="G553" t="s">
        <v>8223</v>
      </c>
      <c r="H553" t="s">
        <v>8245</v>
      </c>
      <c r="I553">
        <v>1409720340</v>
      </c>
      <c r="J553">
        <v>1408129822</v>
      </c>
      <c r="K553" t="b">
        <v>0</v>
      </c>
      <c r="L553">
        <v>27</v>
      </c>
      <c r="M553" t="b">
        <v>1</v>
      </c>
      <c r="N553" t="s">
        <v>8269</v>
      </c>
      <c r="O553">
        <v>110</v>
      </c>
      <c r="P553">
        <v>40.78</v>
      </c>
      <c r="Q553" s="12" t="s">
        <v>8315</v>
      </c>
      <c r="R553" t="s">
        <v>8316</v>
      </c>
      <c r="S553" s="16">
        <v>41866.79886574074</v>
      </c>
      <c r="T553" s="16">
        <v>41885.207638888889</v>
      </c>
      <c r="U553">
        <f t="shared" si="53"/>
        <v>40.78</v>
      </c>
    </row>
    <row r="554" spans="1:21" ht="48" x14ac:dyDescent="0.2">
      <c r="A554" s="10">
        <v>3599</v>
      </c>
      <c r="B554" s="3" t="s">
        <v>3598</v>
      </c>
      <c r="C554" s="3" t="s">
        <v>7709</v>
      </c>
      <c r="D554" s="6">
        <v>500</v>
      </c>
      <c r="E554" s="8">
        <v>1010</v>
      </c>
      <c r="F554" t="s">
        <v>8218</v>
      </c>
      <c r="G554" t="s">
        <v>8223</v>
      </c>
      <c r="H554" t="s">
        <v>8245</v>
      </c>
      <c r="I554">
        <v>1440892800</v>
      </c>
      <c r="J554">
        <v>1438715077</v>
      </c>
      <c r="K554" t="b">
        <v>0</v>
      </c>
      <c r="L554">
        <v>17</v>
      </c>
      <c r="M554" t="b">
        <v>1</v>
      </c>
      <c r="N554" t="s">
        <v>8269</v>
      </c>
      <c r="O554">
        <v>202</v>
      </c>
      <c r="P554">
        <v>59.41</v>
      </c>
      <c r="Q554" s="12" t="s">
        <v>8315</v>
      </c>
      <c r="R554" t="s">
        <v>8316</v>
      </c>
      <c r="S554" s="16">
        <v>42220.79487268519</v>
      </c>
      <c r="T554" s="16">
        <v>42246</v>
      </c>
      <c r="U554">
        <f t="shared" si="53"/>
        <v>59.41</v>
      </c>
    </row>
    <row r="555" spans="1:21" ht="32" x14ac:dyDescent="0.2">
      <c r="A555" s="10">
        <v>3600</v>
      </c>
      <c r="B555" s="3" t="s">
        <v>3599</v>
      </c>
      <c r="C555" s="3" t="s">
        <v>7710</v>
      </c>
      <c r="D555" s="6">
        <v>10</v>
      </c>
      <c r="E555" s="8">
        <v>13</v>
      </c>
      <c r="F555" t="s">
        <v>8218</v>
      </c>
      <c r="G555" t="s">
        <v>8223</v>
      </c>
      <c r="H555" t="s">
        <v>8245</v>
      </c>
      <c r="I555">
        <v>1476390164</v>
      </c>
      <c r="J555">
        <v>1473970964</v>
      </c>
      <c r="K555" t="b">
        <v>0</v>
      </c>
      <c r="L555">
        <v>4</v>
      </c>
      <c r="M555" t="b">
        <v>1</v>
      </c>
      <c r="N555" t="s">
        <v>8269</v>
      </c>
      <c r="O555">
        <v>130</v>
      </c>
      <c r="P555">
        <v>3.25</v>
      </c>
      <c r="Q555" s="12" t="s">
        <v>8315</v>
      </c>
      <c r="R555" t="s">
        <v>8316</v>
      </c>
      <c r="S555" s="16">
        <v>42628.849120370374</v>
      </c>
      <c r="T555" s="16">
        <v>42656.849120370374</v>
      </c>
      <c r="U555">
        <f t="shared" si="53"/>
        <v>3.25</v>
      </c>
    </row>
    <row r="556" spans="1:21" ht="32" x14ac:dyDescent="0.2">
      <c r="A556" s="10">
        <v>3601</v>
      </c>
      <c r="B556" s="3" t="s">
        <v>3600</v>
      </c>
      <c r="C556" s="3" t="s">
        <v>7711</v>
      </c>
      <c r="D556" s="6">
        <v>2000</v>
      </c>
      <c r="E556" s="8">
        <v>2087</v>
      </c>
      <c r="F556" t="s">
        <v>8218</v>
      </c>
      <c r="G556" t="s">
        <v>8224</v>
      </c>
      <c r="H556" t="s">
        <v>8246</v>
      </c>
      <c r="I556">
        <v>1421452682</v>
      </c>
      <c r="J556">
        <v>1418860682</v>
      </c>
      <c r="K556" t="b">
        <v>0</v>
      </c>
      <c r="L556">
        <v>53</v>
      </c>
      <c r="M556" t="b">
        <v>1</v>
      </c>
      <c r="N556" t="s">
        <v>8269</v>
      </c>
      <c r="O556">
        <v>104</v>
      </c>
      <c r="P556">
        <v>39.380000000000003</v>
      </c>
      <c r="Q556" s="12" t="s">
        <v>8315</v>
      </c>
      <c r="R556" t="s">
        <v>8316</v>
      </c>
      <c r="S556" s="16">
        <v>41990.99863425926</v>
      </c>
      <c r="T556" s="16">
        <v>42020.99863425926</v>
      </c>
      <c r="U556">
        <f t="shared" si="53"/>
        <v>39.380000000000003</v>
      </c>
    </row>
    <row r="557" spans="1:21" ht="48" x14ac:dyDescent="0.2">
      <c r="A557" s="10">
        <v>3602</v>
      </c>
      <c r="B557" s="3" t="s">
        <v>3601</v>
      </c>
      <c r="C557" s="3" t="s">
        <v>7712</v>
      </c>
      <c r="D557" s="6">
        <v>4000</v>
      </c>
      <c r="E557" s="8">
        <v>4002</v>
      </c>
      <c r="F557" t="s">
        <v>8218</v>
      </c>
      <c r="G557" t="s">
        <v>8223</v>
      </c>
      <c r="H557" t="s">
        <v>8245</v>
      </c>
      <c r="I557">
        <v>1463520479</v>
      </c>
      <c r="J557">
        <v>1458336479</v>
      </c>
      <c r="K557" t="b">
        <v>0</v>
      </c>
      <c r="L557">
        <v>49</v>
      </c>
      <c r="M557" t="b">
        <v>1</v>
      </c>
      <c r="N557" t="s">
        <v>8269</v>
      </c>
      <c r="O557">
        <v>100</v>
      </c>
      <c r="P557">
        <v>81.67</v>
      </c>
      <c r="Q557" s="12" t="s">
        <v>8315</v>
      </c>
      <c r="R557" t="s">
        <v>8316</v>
      </c>
      <c r="S557" s="16">
        <v>42447.894432870366</v>
      </c>
      <c r="T557" s="16">
        <v>42507.894432870366</v>
      </c>
      <c r="U557">
        <f t="shared" si="53"/>
        <v>81.67</v>
      </c>
    </row>
    <row r="558" spans="1:21" ht="48" x14ac:dyDescent="0.2">
      <c r="A558" s="10">
        <v>3603</v>
      </c>
      <c r="B558" s="3" t="s">
        <v>3602</v>
      </c>
      <c r="C558" s="3" t="s">
        <v>7713</v>
      </c>
      <c r="D558" s="6">
        <v>1500</v>
      </c>
      <c r="E558" s="8">
        <v>2560</v>
      </c>
      <c r="F558" t="s">
        <v>8218</v>
      </c>
      <c r="G558" t="s">
        <v>8223</v>
      </c>
      <c r="H558" t="s">
        <v>8245</v>
      </c>
      <c r="I558">
        <v>1446759880</v>
      </c>
      <c r="J558">
        <v>1444164280</v>
      </c>
      <c r="K558" t="b">
        <v>0</v>
      </c>
      <c r="L558">
        <v>57</v>
      </c>
      <c r="M558" t="b">
        <v>1</v>
      </c>
      <c r="N558" t="s">
        <v>8269</v>
      </c>
      <c r="O558">
        <v>171</v>
      </c>
      <c r="P558">
        <v>44.91</v>
      </c>
      <c r="Q558" s="12" t="s">
        <v>8315</v>
      </c>
      <c r="R558" t="s">
        <v>8316</v>
      </c>
      <c r="S558" s="16">
        <v>42283.864351851851</v>
      </c>
      <c r="T558" s="16">
        <v>42313.906018518523</v>
      </c>
      <c r="U558">
        <f t="shared" si="53"/>
        <v>44.91</v>
      </c>
    </row>
    <row r="559" spans="1:21" ht="48" x14ac:dyDescent="0.2">
      <c r="A559" s="10">
        <v>3604</v>
      </c>
      <c r="B559" s="3" t="s">
        <v>3603</v>
      </c>
      <c r="C559" s="3" t="s">
        <v>7714</v>
      </c>
      <c r="D559" s="6">
        <v>3000</v>
      </c>
      <c r="E559" s="8">
        <v>3385</v>
      </c>
      <c r="F559" t="s">
        <v>8218</v>
      </c>
      <c r="G559" t="s">
        <v>8223</v>
      </c>
      <c r="H559" t="s">
        <v>8245</v>
      </c>
      <c r="I559">
        <v>1461913140</v>
      </c>
      <c r="J559">
        <v>1461370956</v>
      </c>
      <c r="K559" t="b">
        <v>0</v>
      </c>
      <c r="L559">
        <v>69</v>
      </c>
      <c r="M559" t="b">
        <v>1</v>
      </c>
      <c r="N559" t="s">
        <v>8269</v>
      </c>
      <c r="O559">
        <v>113</v>
      </c>
      <c r="P559">
        <v>49.06</v>
      </c>
      <c r="Q559" s="12" t="s">
        <v>8315</v>
      </c>
      <c r="R559" t="s">
        <v>8316</v>
      </c>
      <c r="S559" s="16">
        <v>42483.015694444446</v>
      </c>
      <c r="T559" s="16">
        <v>42489.290972222225</v>
      </c>
      <c r="U559">
        <f t="shared" si="53"/>
        <v>49.06</v>
      </c>
    </row>
    <row r="560" spans="1:21" ht="48" x14ac:dyDescent="0.2">
      <c r="A560" s="10">
        <v>3605</v>
      </c>
      <c r="B560" s="3" t="s">
        <v>3604</v>
      </c>
      <c r="C560" s="3" t="s">
        <v>7715</v>
      </c>
      <c r="D560" s="6">
        <v>250</v>
      </c>
      <c r="E560" s="8">
        <v>460</v>
      </c>
      <c r="F560" t="s">
        <v>8218</v>
      </c>
      <c r="G560" t="s">
        <v>8224</v>
      </c>
      <c r="H560" t="s">
        <v>8246</v>
      </c>
      <c r="I560">
        <v>1455390126</v>
      </c>
      <c r="J560">
        <v>1452798126</v>
      </c>
      <c r="K560" t="b">
        <v>0</v>
      </c>
      <c r="L560">
        <v>15</v>
      </c>
      <c r="M560" t="b">
        <v>1</v>
      </c>
      <c r="N560" t="s">
        <v>8269</v>
      </c>
      <c r="O560">
        <v>184</v>
      </c>
      <c r="P560">
        <v>30.67</v>
      </c>
      <c r="Q560" s="12" t="s">
        <v>8315</v>
      </c>
      <c r="R560" t="s">
        <v>8316</v>
      </c>
      <c r="S560" s="16">
        <v>42383.793124999997</v>
      </c>
      <c r="T560" s="16">
        <v>42413.793124999997</v>
      </c>
      <c r="U560">
        <f t="shared" si="53"/>
        <v>30.67</v>
      </c>
    </row>
    <row r="561" spans="1:21" ht="48" x14ac:dyDescent="0.2">
      <c r="A561" s="10">
        <v>3606</v>
      </c>
      <c r="B561" s="3" t="s">
        <v>3605</v>
      </c>
      <c r="C561" s="3" t="s">
        <v>7716</v>
      </c>
      <c r="D561" s="6">
        <v>3000</v>
      </c>
      <c r="E561" s="8">
        <v>3908</v>
      </c>
      <c r="F561" t="s">
        <v>8218</v>
      </c>
      <c r="G561" t="s">
        <v>8224</v>
      </c>
      <c r="H561" t="s">
        <v>8246</v>
      </c>
      <c r="I561">
        <v>1471185057</v>
      </c>
      <c r="J561">
        <v>1468593057</v>
      </c>
      <c r="K561" t="b">
        <v>0</v>
      </c>
      <c r="L561">
        <v>64</v>
      </c>
      <c r="M561" t="b">
        <v>1</v>
      </c>
      <c r="N561" t="s">
        <v>8269</v>
      </c>
      <c r="O561">
        <v>130</v>
      </c>
      <c r="P561">
        <v>61.06</v>
      </c>
      <c r="Q561" s="12" t="s">
        <v>8315</v>
      </c>
      <c r="R561" t="s">
        <v>8316</v>
      </c>
      <c r="S561" s="16">
        <v>42566.604826388888</v>
      </c>
      <c r="T561" s="16">
        <v>42596.604826388888</v>
      </c>
      <c r="U561">
        <f t="shared" si="53"/>
        <v>61.06</v>
      </c>
    </row>
    <row r="562" spans="1:21" ht="32" x14ac:dyDescent="0.2">
      <c r="A562" s="10">
        <v>3607</v>
      </c>
      <c r="B562" s="3" t="s">
        <v>3606</v>
      </c>
      <c r="C562" s="3" t="s">
        <v>7717</v>
      </c>
      <c r="D562" s="6">
        <v>550</v>
      </c>
      <c r="E562" s="8">
        <v>580</v>
      </c>
      <c r="F562" t="s">
        <v>8218</v>
      </c>
      <c r="G562" t="s">
        <v>8224</v>
      </c>
      <c r="H562" t="s">
        <v>8246</v>
      </c>
      <c r="I562">
        <v>1450137600</v>
      </c>
      <c r="J562">
        <v>1448924882</v>
      </c>
      <c r="K562" t="b">
        <v>0</v>
      </c>
      <c r="L562">
        <v>20</v>
      </c>
      <c r="M562" t="b">
        <v>1</v>
      </c>
      <c r="N562" t="s">
        <v>8269</v>
      </c>
      <c r="O562">
        <v>105</v>
      </c>
      <c r="P562">
        <v>29</v>
      </c>
      <c r="Q562" s="12" t="s">
        <v>8315</v>
      </c>
      <c r="R562" t="s">
        <v>8316</v>
      </c>
      <c r="S562" s="16">
        <v>42338.963912037041</v>
      </c>
      <c r="T562" s="16">
        <v>42353</v>
      </c>
      <c r="U562">
        <f t="shared" si="53"/>
        <v>29</v>
      </c>
    </row>
    <row r="563" spans="1:21" ht="48" x14ac:dyDescent="0.2">
      <c r="A563" s="10">
        <v>3608</v>
      </c>
      <c r="B563" s="3" t="s">
        <v>3607</v>
      </c>
      <c r="C563" s="3" t="s">
        <v>7718</v>
      </c>
      <c r="D563" s="6">
        <v>800</v>
      </c>
      <c r="E563" s="8">
        <v>800</v>
      </c>
      <c r="F563" t="s">
        <v>8218</v>
      </c>
      <c r="G563" t="s">
        <v>8224</v>
      </c>
      <c r="H563" t="s">
        <v>8246</v>
      </c>
      <c r="I563">
        <v>1466172000</v>
      </c>
      <c r="J563">
        <v>1463418090</v>
      </c>
      <c r="K563" t="b">
        <v>0</v>
      </c>
      <c r="L563">
        <v>27</v>
      </c>
      <c r="M563" t="b">
        <v>1</v>
      </c>
      <c r="N563" t="s">
        <v>8269</v>
      </c>
      <c r="O563">
        <v>100</v>
      </c>
      <c r="P563">
        <v>29.63</v>
      </c>
      <c r="Q563" s="12" t="s">
        <v>8315</v>
      </c>
      <c r="R563" t="s">
        <v>8316</v>
      </c>
      <c r="S563" s="16">
        <v>42506.709375000006</v>
      </c>
      <c r="T563" s="16">
        <v>42538.583333333328</v>
      </c>
      <c r="U563">
        <f t="shared" si="53"/>
        <v>29.63</v>
      </c>
    </row>
    <row r="564" spans="1:21" ht="48" x14ac:dyDescent="0.2">
      <c r="A564" s="10">
        <v>3609</v>
      </c>
      <c r="B564" s="3" t="s">
        <v>3608</v>
      </c>
      <c r="C564" s="3" t="s">
        <v>7719</v>
      </c>
      <c r="D564" s="6">
        <v>1960</v>
      </c>
      <c r="E564" s="8">
        <v>3005</v>
      </c>
      <c r="F564" t="s">
        <v>8218</v>
      </c>
      <c r="G564" t="s">
        <v>8224</v>
      </c>
      <c r="H564" t="s">
        <v>8246</v>
      </c>
      <c r="I564">
        <v>1459378085</v>
      </c>
      <c r="J564">
        <v>1456789685</v>
      </c>
      <c r="K564" t="b">
        <v>0</v>
      </c>
      <c r="L564">
        <v>21</v>
      </c>
      <c r="M564" t="b">
        <v>1</v>
      </c>
      <c r="N564" t="s">
        <v>8269</v>
      </c>
      <c r="O564">
        <v>153</v>
      </c>
      <c r="P564">
        <v>143.1</v>
      </c>
      <c r="Q564" s="12" t="s">
        <v>8315</v>
      </c>
      <c r="R564" t="s">
        <v>8316</v>
      </c>
      <c r="S564" s="16">
        <v>42429.991724537031</v>
      </c>
      <c r="T564" s="16">
        <v>42459.950057870374</v>
      </c>
      <c r="U564">
        <f t="shared" si="53"/>
        <v>143.1</v>
      </c>
    </row>
    <row r="565" spans="1:21" ht="48" x14ac:dyDescent="0.2">
      <c r="A565" s="10">
        <v>3610</v>
      </c>
      <c r="B565" s="3" t="s">
        <v>3609</v>
      </c>
      <c r="C565" s="3" t="s">
        <v>7720</v>
      </c>
      <c r="D565" s="6">
        <v>1000</v>
      </c>
      <c r="E565" s="8">
        <v>1623</v>
      </c>
      <c r="F565" t="s">
        <v>8218</v>
      </c>
      <c r="G565" t="s">
        <v>8224</v>
      </c>
      <c r="H565" t="s">
        <v>8246</v>
      </c>
      <c r="I565">
        <v>1439806936</v>
      </c>
      <c r="J565">
        <v>1437214936</v>
      </c>
      <c r="K565" t="b">
        <v>0</v>
      </c>
      <c r="L565">
        <v>31</v>
      </c>
      <c r="M565" t="b">
        <v>1</v>
      </c>
      <c r="N565" t="s">
        <v>8269</v>
      </c>
      <c r="O565">
        <v>162</v>
      </c>
      <c r="P565">
        <v>52.35</v>
      </c>
      <c r="Q565" s="12" t="s">
        <v>8315</v>
      </c>
      <c r="R565" t="s">
        <v>8316</v>
      </c>
      <c r="S565" s="16">
        <v>42203.432129629626</v>
      </c>
      <c r="T565" s="16">
        <v>42233.432129629626</v>
      </c>
      <c r="U565">
        <f t="shared" si="53"/>
        <v>52.35</v>
      </c>
    </row>
    <row r="566" spans="1:21" ht="48" x14ac:dyDescent="0.2">
      <c r="A566" s="10">
        <v>3611</v>
      </c>
      <c r="B566" s="3" t="s">
        <v>3610</v>
      </c>
      <c r="C566" s="3" t="s">
        <v>7721</v>
      </c>
      <c r="D566" s="6">
        <v>2500</v>
      </c>
      <c r="E566" s="8">
        <v>3400</v>
      </c>
      <c r="F566" t="s">
        <v>8218</v>
      </c>
      <c r="G566" t="s">
        <v>8224</v>
      </c>
      <c r="H566" t="s">
        <v>8246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8269</v>
      </c>
      <c r="O566">
        <v>136</v>
      </c>
      <c r="P566">
        <v>66.67</v>
      </c>
      <c r="Q566" s="12" t="s">
        <v>8315</v>
      </c>
      <c r="R566" t="s">
        <v>8316</v>
      </c>
      <c r="S566" s="16">
        <v>42072.370381944449</v>
      </c>
      <c r="T566" s="16">
        <v>42102.370381944449</v>
      </c>
      <c r="U566">
        <f t="shared" si="53"/>
        <v>66.67</v>
      </c>
    </row>
    <row r="567" spans="1:21" ht="48" x14ac:dyDescent="0.2">
      <c r="A567" s="10">
        <v>3612</v>
      </c>
      <c r="B567" s="3" t="s">
        <v>3611</v>
      </c>
      <c r="C567" s="3" t="s">
        <v>7722</v>
      </c>
      <c r="D567" s="6">
        <v>5000</v>
      </c>
      <c r="E567" s="8">
        <v>7220</v>
      </c>
      <c r="F567" t="s">
        <v>8218</v>
      </c>
      <c r="G567" t="s">
        <v>8228</v>
      </c>
      <c r="H567" t="s">
        <v>8250</v>
      </c>
      <c r="I567">
        <v>1402334811</v>
      </c>
      <c r="J567">
        <v>1401470811</v>
      </c>
      <c r="K567" t="b">
        <v>0</v>
      </c>
      <c r="L567">
        <v>57</v>
      </c>
      <c r="M567" t="b">
        <v>1</v>
      </c>
      <c r="N567" t="s">
        <v>8269</v>
      </c>
      <c r="O567">
        <v>144</v>
      </c>
      <c r="P567">
        <v>126.67</v>
      </c>
      <c r="Q567" s="12" t="s">
        <v>8315</v>
      </c>
      <c r="R567" t="s">
        <v>8316</v>
      </c>
      <c r="S567" s="16">
        <v>41789.726979166669</v>
      </c>
      <c r="T567" s="16">
        <v>41799.726979166669</v>
      </c>
      <c r="U567">
        <f t="shared" si="53"/>
        <v>126.67</v>
      </c>
    </row>
    <row r="568" spans="1:21" ht="32" x14ac:dyDescent="0.2">
      <c r="A568" s="10">
        <v>3613</v>
      </c>
      <c r="B568" s="3" t="s">
        <v>3612</v>
      </c>
      <c r="C568" s="3" t="s">
        <v>7723</v>
      </c>
      <c r="D568" s="6">
        <v>1250</v>
      </c>
      <c r="E568" s="8">
        <v>1250</v>
      </c>
      <c r="F568" t="s">
        <v>8218</v>
      </c>
      <c r="G568" t="s">
        <v>8223</v>
      </c>
      <c r="H568" t="s">
        <v>8245</v>
      </c>
      <c r="I568">
        <v>1403964574</v>
      </c>
      <c r="J568">
        <v>1401372574</v>
      </c>
      <c r="K568" t="b">
        <v>0</v>
      </c>
      <c r="L568">
        <v>20</v>
      </c>
      <c r="M568" t="b">
        <v>1</v>
      </c>
      <c r="N568" t="s">
        <v>8269</v>
      </c>
      <c r="O568">
        <v>100</v>
      </c>
      <c r="P568">
        <v>62.5</v>
      </c>
      <c r="Q568" s="12" t="s">
        <v>8315</v>
      </c>
      <c r="R568" t="s">
        <v>8316</v>
      </c>
      <c r="S568" s="16">
        <v>41788.58997685185</v>
      </c>
      <c r="T568" s="16">
        <v>41818.58997685185</v>
      </c>
      <c r="U568">
        <f t="shared" si="53"/>
        <v>62.5</v>
      </c>
    </row>
    <row r="569" spans="1:21" ht="32" x14ac:dyDescent="0.2">
      <c r="A569" s="10">
        <v>3614</v>
      </c>
      <c r="B569" s="3" t="s">
        <v>3439</v>
      </c>
      <c r="C569" s="3" t="s">
        <v>7724</v>
      </c>
      <c r="D569" s="6">
        <v>2500</v>
      </c>
      <c r="E569" s="8">
        <v>2520</v>
      </c>
      <c r="F569" t="s">
        <v>8218</v>
      </c>
      <c r="G569" t="s">
        <v>8223</v>
      </c>
      <c r="H569" t="s">
        <v>8245</v>
      </c>
      <c r="I569">
        <v>1434675616</v>
      </c>
      <c r="J569">
        <v>1432083616</v>
      </c>
      <c r="K569" t="b">
        <v>0</v>
      </c>
      <c r="L569">
        <v>71</v>
      </c>
      <c r="M569" t="b">
        <v>1</v>
      </c>
      <c r="N569" t="s">
        <v>8269</v>
      </c>
      <c r="O569">
        <v>101</v>
      </c>
      <c r="P569">
        <v>35.49</v>
      </c>
      <c r="Q569" s="12" t="s">
        <v>8315</v>
      </c>
      <c r="R569" t="s">
        <v>8316</v>
      </c>
      <c r="S569" s="16">
        <v>42144.041851851856</v>
      </c>
      <c r="T569" s="16">
        <v>42174.041851851856</v>
      </c>
      <c r="U569">
        <f t="shared" si="53"/>
        <v>35.49</v>
      </c>
    </row>
    <row r="570" spans="1:21" ht="48" x14ac:dyDescent="0.2">
      <c r="A570" s="10">
        <v>3615</v>
      </c>
      <c r="B570" s="3" t="s">
        <v>3613</v>
      </c>
      <c r="C570" s="3" t="s">
        <v>7725</v>
      </c>
      <c r="D570" s="6">
        <v>2500</v>
      </c>
      <c r="E570" s="8">
        <v>2670</v>
      </c>
      <c r="F570" t="s">
        <v>8218</v>
      </c>
      <c r="G570" t="s">
        <v>8224</v>
      </c>
      <c r="H570" t="s">
        <v>8246</v>
      </c>
      <c r="I570">
        <v>1449756896</v>
      </c>
      <c r="J570">
        <v>1447164896</v>
      </c>
      <c r="K570" t="b">
        <v>0</v>
      </c>
      <c r="L570">
        <v>72</v>
      </c>
      <c r="M570" t="b">
        <v>1</v>
      </c>
      <c r="N570" t="s">
        <v>8269</v>
      </c>
      <c r="O570">
        <v>107</v>
      </c>
      <c r="P570">
        <v>37.08</v>
      </c>
      <c r="Q570" s="12" t="s">
        <v>8315</v>
      </c>
      <c r="R570" t="s">
        <v>8316</v>
      </c>
      <c r="S570" s="16">
        <v>42318.593703703707</v>
      </c>
      <c r="T570" s="16">
        <v>42348.593703703707</v>
      </c>
      <c r="U570">
        <f t="shared" si="53"/>
        <v>37.08</v>
      </c>
    </row>
    <row r="571" spans="1:21" ht="48" x14ac:dyDescent="0.2">
      <c r="A571" s="10">
        <v>3616</v>
      </c>
      <c r="B571" s="3" t="s">
        <v>3614</v>
      </c>
      <c r="C571" s="3" t="s">
        <v>7726</v>
      </c>
      <c r="D571" s="6">
        <v>2500</v>
      </c>
      <c r="E571" s="8">
        <v>3120</v>
      </c>
      <c r="F571" t="s">
        <v>8218</v>
      </c>
      <c r="G571" t="s">
        <v>8224</v>
      </c>
      <c r="H571" t="s">
        <v>8246</v>
      </c>
      <c r="I571">
        <v>1426801664</v>
      </c>
      <c r="J571">
        <v>1424213264</v>
      </c>
      <c r="K571" t="b">
        <v>0</v>
      </c>
      <c r="L571">
        <v>45</v>
      </c>
      <c r="M571" t="b">
        <v>1</v>
      </c>
      <c r="N571" t="s">
        <v>8269</v>
      </c>
      <c r="O571">
        <v>125</v>
      </c>
      <c r="P571">
        <v>69.33</v>
      </c>
      <c r="Q571" s="12" t="s">
        <v>8315</v>
      </c>
      <c r="R571" t="s">
        <v>8316</v>
      </c>
      <c r="S571" s="16">
        <v>42052.949814814812</v>
      </c>
      <c r="T571" s="16">
        <v>42082.908148148148</v>
      </c>
      <c r="U571">
        <f t="shared" si="53"/>
        <v>69.33</v>
      </c>
    </row>
    <row r="572" spans="1:21" ht="48" x14ac:dyDescent="0.2">
      <c r="A572" s="10">
        <v>3617</v>
      </c>
      <c r="B572" s="3" t="s">
        <v>3615</v>
      </c>
      <c r="C572" s="3" t="s">
        <v>7727</v>
      </c>
      <c r="D572" s="6">
        <v>740</v>
      </c>
      <c r="E572" s="8">
        <v>880</v>
      </c>
      <c r="F572" t="s">
        <v>8218</v>
      </c>
      <c r="G572" t="s">
        <v>8224</v>
      </c>
      <c r="H572" t="s">
        <v>8246</v>
      </c>
      <c r="I572">
        <v>1488240000</v>
      </c>
      <c r="J572">
        <v>1486996729</v>
      </c>
      <c r="K572" t="b">
        <v>0</v>
      </c>
      <c r="L572">
        <v>51</v>
      </c>
      <c r="M572" t="b">
        <v>1</v>
      </c>
      <c r="N572" t="s">
        <v>8269</v>
      </c>
      <c r="O572">
        <v>119</v>
      </c>
      <c r="P572">
        <v>17.25</v>
      </c>
      <c r="Q572" s="12" t="s">
        <v>8315</v>
      </c>
      <c r="R572" t="s">
        <v>8316</v>
      </c>
      <c r="S572" s="16">
        <v>42779.610289351855</v>
      </c>
      <c r="T572" s="16">
        <v>42794</v>
      </c>
      <c r="U572">
        <f t="shared" si="53"/>
        <v>17.25</v>
      </c>
    </row>
    <row r="573" spans="1:21" ht="48" x14ac:dyDescent="0.2">
      <c r="A573" s="10">
        <v>3618</v>
      </c>
      <c r="B573" s="3" t="s">
        <v>3616</v>
      </c>
      <c r="C573" s="3" t="s">
        <v>7728</v>
      </c>
      <c r="D573" s="6">
        <v>2000</v>
      </c>
      <c r="E573" s="8">
        <v>2020</v>
      </c>
      <c r="F573" t="s">
        <v>8218</v>
      </c>
      <c r="G573" t="s">
        <v>8224</v>
      </c>
      <c r="H573" t="s">
        <v>8246</v>
      </c>
      <c r="I573">
        <v>1433343850</v>
      </c>
      <c r="J573">
        <v>1430751850</v>
      </c>
      <c r="K573" t="b">
        <v>0</v>
      </c>
      <c r="L573">
        <v>56</v>
      </c>
      <c r="M573" t="b">
        <v>1</v>
      </c>
      <c r="N573" t="s">
        <v>8269</v>
      </c>
      <c r="O573">
        <v>101</v>
      </c>
      <c r="P573">
        <v>36.07</v>
      </c>
      <c r="Q573" s="12" t="s">
        <v>8315</v>
      </c>
      <c r="R573" t="s">
        <v>8316</v>
      </c>
      <c r="S573" s="16">
        <v>42128.627893518518</v>
      </c>
      <c r="T573" s="16">
        <v>42158.627893518518</v>
      </c>
      <c r="U573">
        <f t="shared" si="53"/>
        <v>36.07</v>
      </c>
    </row>
    <row r="574" spans="1:21" ht="48" x14ac:dyDescent="0.2">
      <c r="A574" s="10">
        <v>3619</v>
      </c>
      <c r="B574" s="3" t="s">
        <v>3617</v>
      </c>
      <c r="C574" s="3" t="s">
        <v>7729</v>
      </c>
      <c r="D574" s="6">
        <v>1000</v>
      </c>
      <c r="E574" s="8">
        <v>1130</v>
      </c>
      <c r="F574" t="s">
        <v>8218</v>
      </c>
      <c r="G574" t="s">
        <v>8223</v>
      </c>
      <c r="H574" t="s">
        <v>8245</v>
      </c>
      <c r="I574">
        <v>1479592800</v>
      </c>
      <c r="J574">
        <v>1476760226</v>
      </c>
      <c r="K574" t="b">
        <v>0</v>
      </c>
      <c r="L574">
        <v>17</v>
      </c>
      <c r="M574" t="b">
        <v>1</v>
      </c>
      <c r="N574" t="s">
        <v>8269</v>
      </c>
      <c r="O574">
        <v>113</v>
      </c>
      <c r="P574">
        <v>66.47</v>
      </c>
      <c r="Q574" s="12" t="s">
        <v>8315</v>
      </c>
      <c r="R574" t="s">
        <v>8316</v>
      </c>
      <c r="S574" s="16">
        <v>42661.132245370376</v>
      </c>
      <c r="T574" s="16">
        <v>42693.916666666672</v>
      </c>
      <c r="U574">
        <f t="shared" si="53"/>
        <v>66.47</v>
      </c>
    </row>
    <row r="575" spans="1:21" ht="48" x14ac:dyDescent="0.2">
      <c r="A575" s="10">
        <v>3620</v>
      </c>
      <c r="B575" s="3" t="s">
        <v>3618</v>
      </c>
      <c r="C575" s="3" t="s">
        <v>7730</v>
      </c>
      <c r="D575" s="6">
        <v>10500</v>
      </c>
      <c r="E575" s="8">
        <v>11045</v>
      </c>
      <c r="F575" t="s">
        <v>8218</v>
      </c>
      <c r="G575" t="s">
        <v>8223</v>
      </c>
      <c r="H575" t="s">
        <v>8245</v>
      </c>
      <c r="I575">
        <v>1425528000</v>
      </c>
      <c r="J575">
        <v>1422916261</v>
      </c>
      <c r="K575" t="b">
        <v>0</v>
      </c>
      <c r="L575">
        <v>197</v>
      </c>
      <c r="M575" t="b">
        <v>1</v>
      </c>
      <c r="N575" t="s">
        <v>8269</v>
      </c>
      <c r="O575">
        <v>105</v>
      </c>
      <c r="P575">
        <v>56.07</v>
      </c>
      <c r="Q575" s="12" t="s">
        <v>8315</v>
      </c>
      <c r="R575" t="s">
        <v>8316</v>
      </c>
      <c r="S575" s="16">
        <v>42037.938206018516</v>
      </c>
      <c r="T575" s="16">
        <v>42068.166666666672</v>
      </c>
      <c r="U575">
        <f t="shared" si="53"/>
        <v>56.07</v>
      </c>
    </row>
    <row r="576" spans="1:21" ht="48" x14ac:dyDescent="0.2">
      <c r="A576" s="10">
        <v>3621</v>
      </c>
      <c r="B576" s="3" t="s">
        <v>3619</v>
      </c>
      <c r="C576" s="3" t="s">
        <v>7731</v>
      </c>
      <c r="D576" s="6">
        <v>3000</v>
      </c>
      <c r="E576" s="8">
        <v>3292</v>
      </c>
      <c r="F576" t="s">
        <v>8218</v>
      </c>
      <c r="G576" t="s">
        <v>8223</v>
      </c>
      <c r="H576" t="s">
        <v>8245</v>
      </c>
      <c r="I576">
        <v>1475269200</v>
      </c>
      <c r="J576">
        <v>1473200844</v>
      </c>
      <c r="K576" t="b">
        <v>0</v>
      </c>
      <c r="L576">
        <v>70</v>
      </c>
      <c r="M576" t="b">
        <v>1</v>
      </c>
      <c r="N576" t="s">
        <v>8269</v>
      </c>
      <c r="O576">
        <v>110</v>
      </c>
      <c r="P576">
        <v>47.03</v>
      </c>
      <c r="Q576" s="12" t="s">
        <v>8315</v>
      </c>
      <c r="R576" t="s">
        <v>8316</v>
      </c>
      <c r="S576" s="16">
        <v>42619.935694444444</v>
      </c>
      <c r="T576" s="16">
        <v>42643.875</v>
      </c>
      <c r="U576">
        <f t="shared" si="53"/>
        <v>47.03</v>
      </c>
    </row>
    <row r="577" spans="1:21" ht="32" x14ac:dyDescent="0.2">
      <c r="A577" s="10">
        <v>3622</v>
      </c>
      <c r="B577" s="3" t="s">
        <v>3620</v>
      </c>
      <c r="C577" s="3" t="s">
        <v>7732</v>
      </c>
      <c r="D577" s="6">
        <v>1000</v>
      </c>
      <c r="E577" s="8">
        <v>1000.99</v>
      </c>
      <c r="F577" t="s">
        <v>8218</v>
      </c>
      <c r="G577" t="s">
        <v>8223</v>
      </c>
      <c r="H577" t="s">
        <v>8245</v>
      </c>
      <c r="I577">
        <v>1411874580</v>
      </c>
      <c r="J577">
        <v>1409030371</v>
      </c>
      <c r="K577" t="b">
        <v>0</v>
      </c>
      <c r="L577">
        <v>21</v>
      </c>
      <c r="M577" t="b">
        <v>1</v>
      </c>
      <c r="N577" t="s">
        <v>8269</v>
      </c>
      <c r="O577">
        <v>100</v>
      </c>
      <c r="P577">
        <v>47.67</v>
      </c>
      <c r="Q577" s="12" t="s">
        <v>8315</v>
      </c>
      <c r="R577" t="s">
        <v>8316</v>
      </c>
      <c r="S577" s="16">
        <v>41877.221886574072</v>
      </c>
      <c r="T577" s="16">
        <v>41910.140972222223</v>
      </c>
      <c r="U577">
        <f t="shared" ref="U577:U640" si="54">IFERROR(ROUND(E577/L577,2),0)</f>
        <v>47.67</v>
      </c>
    </row>
    <row r="578" spans="1:21" ht="32" x14ac:dyDescent="0.2">
      <c r="A578" s="10">
        <v>3623</v>
      </c>
      <c r="B578" s="3" t="s">
        <v>3621</v>
      </c>
      <c r="C578" s="3" t="s">
        <v>7733</v>
      </c>
      <c r="D578" s="6">
        <v>2500</v>
      </c>
      <c r="E578" s="8">
        <v>3000</v>
      </c>
      <c r="F578" t="s">
        <v>8218</v>
      </c>
      <c r="G578" t="s">
        <v>8223</v>
      </c>
      <c r="H578" t="s">
        <v>8245</v>
      </c>
      <c r="I578">
        <v>1406358000</v>
      </c>
      <c r="J578">
        <v>1404841270</v>
      </c>
      <c r="K578" t="b">
        <v>0</v>
      </c>
      <c r="L578">
        <v>34</v>
      </c>
      <c r="M578" t="b">
        <v>1</v>
      </c>
      <c r="N578" t="s">
        <v>8269</v>
      </c>
      <c r="O578">
        <v>120</v>
      </c>
      <c r="P578">
        <v>88.24</v>
      </c>
      <c r="Q578" s="12" t="s">
        <v>8315</v>
      </c>
      <c r="R578" t="s">
        <v>8316</v>
      </c>
      <c r="S578" s="16">
        <v>41828.736921296295</v>
      </c>
      <c r="T578" s="16">
        <v>41846.291666666664</v>
      </c>
      <c r="U578">
        <f t="shared" si="54"/>
        <v>88.24</v>
      </c>
    </row>
    <row r="579" spans="1:21" ht="80" x14ac:dyDescent="0.2">
      <c r="A579" s="10">
        <v>3624</v>
      </c>
      <c r="B579" s="3" t="s">
        <v>3622</v>
      </c>
      <c r="C579" s="3" t="s">
        <v>7734</v>
      </c>
      <c r="D579" s="6">
        <v>3000</v>
      </c>
      <c r="E579" s="8">
        <v>3148</v>
      </c>
      <c r="F579" t="s">
        <v>8218</v>
      </c>
      <c r="G579" t="s">
        <v>8223</v>
      </c>
      <c r="H579" t="s">
        <v>8245</v>
      </c>
      <c r="I579">
        <v>1471977290</v>
      </c>
      <c r="J579">
        <v>1466793290</v>
      </c>
      <c r="K579" t="b">
        <v>0</v>
      </c>
      <c r="L579">
        <v>39</v>
      </c>
      <c r="M579" t="b">
        <v>1</v>
      </c>
      <c r="N579" t="s">
        <v>8269</v>
      </c>
      <c r="O579">
        <v>105</v>
      </c>
      <c r="P579">
        <v>80.72</v>
      </c>
      <c r="Q579" s="12" t="s">
        <v>8315</v>
      </c>
      <c r="R579" t="s">
        <v>8316</v>
      </c>
      <c r="S579" s="16">
        <v>42545.774189814809</v>
      </c>
      <c r="T579" s="16">
        <v>42605.774189814809</v>
      </c>
      <c r="U579">
        <f t="shared" si="54"/>
        <v>80.72</v>
      </c>
    </row>
    <row r="580" spans="1:21" ht="48" x14ac:dyDescent="0.2">
      <c r="A580" s="10">
        <v>3625</v>
      </c>
      <c r="B580" s="3" t="s">
        <v>3623</v>
      </c>
      <c r="C580" s="3" t="s">
        <v>7735</v>
      </c>
      <c r="D580" s="6">
        <v>3000</v>
      </c>
      <c r="E580" s="8">
        <v>3080</v>
      </c>
      <c r="F580" t="s">
        <v>8218</v>
      </c>
      <c r="G580" t="s">
        <v>8224</v>
      </c>
      <c r="H580" t="s">
        <v>8246</v>
      </c>
      <c r="I580">
        <v>1435851577</v>
      </c>
      <c r="J580">
        <v>1433259577</v>
      </c>
      <c r="K580" t="b">
        <v>0</v>
      </c>
      <c r="L580">
        <v>78</v>
      </c>
      <c r="M580" t="b">
        <v>1</v>
      </c>
      <c r="N580" t="s">
        <v>8269</v>
      </c>
      <c r="O580">
        <v>103</v>
      </c>
      <c r="P580">
        <v>39.49</v>
      </c>
      <c r="Q580" s="12" t="s">
        <v>8315</v>
      </c>
      <c r="R580" t="s">
        <v>8316</v>
      </c>
      <c r="S580" s="16">
        <v>42157.652511574073</v>
      </c>
      <c r="T580" s="16">
        <v>42187.652511574073</v>
      </c>
      <c r="U580">
        <f t="shared" si="54"/>
        <v>39.49</v>
      </c>
    </row>
    <row r="581" spans="1:21" ht="48" x14ac:dyDescent="0.2">
      <c r="A581" s="10">
        <v>3626</v>
      </c>
      <c r="B581" s="3" t="s">
        <v>3624</v>
      </c>
      <c r="C581" s="3" t="s">
        <v>7736</v>
      </c>
      <c r="D581" s="6">
        <v>4000</v>
      </c>
      <c r="E581" s="8">
        <v>4073</v>
      </c>
      <c r="F581" t="s">
        <v>8218</v>
      </c>
      <c r="G581" t="s">
        <v>8224</v>
      </c>
      <c r="H581" t="s">
        <v>8246</v>
      </c>
      <c r="I581">
        <v>1408204857</v>
      </c>
      <c r="J581">
        <v>1406390457</v>
      </c>
      <c r="K581" t="b">
        <v>0</v>
      </c>
      <c r="L581">
        <v>48</v>
      </c>
      <c r="M581" t="b">
        <v>1</v>
      </c>
      <c r="N581" t="s">
        <v>8269</v>
      </c>
      <c r="O581">
        <v>102</v>
      </c>
      <c r="P581">
        <v>84.85</v>
      </c>
      <c r="Q581" s="12" t="s">
        <v>8315</v>
      </c>
      <c r="R581" t="s">
        <v>8316</v>
      </c>
      <c r="S581" s="16">
        <v>41846.667326388888</v>
      </c>
      <c r="T581" s="16">
        <v>41867.667326388888</v>
      </c>
      <c r="U581">
        <f t="shared" si="54"/>
        <v>84.85</v>
      </c>
    </row>
    <row r="582" spans="1:21" ht="48" x14ac:dyDescent="0.2">
      <c r="A582" s="10">
        <v>3627</v>
      </c>
      <c r="B582" s="3" t="s">
        <v>3625</v>
      </c>
      <c r="C582" s="3" t="s">
        <v>7737</v>
      </c>
      <c r="D582" s="6">
        <v>2000</v>
      </c>
      <c r="E582" s="8">
        <v>2000</v>
      </c>
      <c r="F582" t="s">
        <v>8218</v>
      </c>
      <c r="G582" t="s">
        <v>8223</v>
      </c>
      <c r="H582" t="s">
        <v>8245</v>
      </c>
      <c r="I582">
        <v>1463803140</v>
      </c>
      <c r="J582">
        <v>1459446487</v>
      </c>
      <c r="K582" t="b">
        <v>0</v>
      </c>
      <c r="L582">
        <v>29</v>
      </c>
      <c r="M582" t="b">
        <v>1</v>
      </c>
      <c r="N582" t="s">
        <v>8269</v>
      </c>
      <c r="O582">
        <v>100</v>
      </c>
      <c r="P582">
        <v>68.97</v>
      </c>
      <c r="Q582" s="12" t="s">
        <v>8315</v>
      </c>
      <c r="R582" t="s">
        <v>8316</v>
      </c>
      <c r="S582" s="16">
        <v>42460.741747685184</v>
      </c>
      <c r="T582" s="16">
        <v>42511.165972222225</v>
      </c>
      <c r="U582">
        <f t="shared" si="54"/>
        <v>68.97</v>
      </c>
    </row>
    <row r="583" spans="1:21" ht="32" x14ac:dyDescent="0.2">
      <c r="A583" s="10">
        <v>3648</v>
      </c>
      <c r="B583" s="3" t="s">
        <v>3646</v>
      </c>
      <c r="C583" s="3" t="s">
        <v>7758</v>
      </c>
      <c r="D583" s="6">
        <v>40000</v>
      </c>
      <c r="E583" s="8">
        <v>40153</v>
      </c>
      <c r="F583" t="s">
        <v>8218</v>
      </c>
      <c r="G583" t="s">
        <v>8223</v>
      </c>
      <c r="H583" t="s">
        <v>8245</v>
      </c>
      <c r="I583">
        <v>1412492445</v>
      </c>
      <c r="J583">
        <v>1409900445</v>
      </c>
      <c r="K583" t="b">
        <v>0</v>
      </c>
      <c r="L583">
        <v>73</v>
      </c>
      <c r="M583" t="b">
        <v>1</v>
      </c>
      <c r="N583" t="s">
        <v>8269</v>
      </c>
      <c r="O583">
        <v>100</v>
      </c>
      <c r="P583">
        <v>550.04</v>
      </c>
      <c r="Q583" s="12" t="s">
        <v>8315</v>
      </c>
      <c r="R583" t="s">
        <v>8316</v>
      </c>
      <c r="S583" s="16">
        <v>41887.292187500003</v>
      </c>
      <c r="T583" s="16">
        <v>41917.292187500003</v>
      </c>
      <c r="U583">
        <f t="shared" si="54"/>
        <v>550.04</v>
      </c>
    </row>
    <row r="584" spans="1:21" ht="48" x14ac:dyDescent="0.2">
      <c r="A584" s="10">
        <v>3649</v>
      </c>
      <c r="B584" s="3" t="s">
        <v>3647</v>
      </c>
      <c r="C584" s="3" t="s">
        <v>7759</v>
      </c>
      <c r="D584" s="6">
        <v>750</v>
      </c>
      <c r="E584" s="8">
        <v>780</v>
      </c>
      <c r="F584" t="s">
        <v>8218</v>
      </c>
      <c r="G584" t="s">
        <v>8228</v>
      </c>
      <c r="H584" t="s">
        <v>8250</v>
      </c>
      <c r="I584">
        <v>1402938394</v>
      </c>
      <c r="J584">
        <v>1400691994</v>
      </c>
      <c r="K584" t="b">
        <v>0</v>
      </c>
      <c r="L584">
        <v>8</v>
      </c>
      <c r="M584" t="b">
        <v>1</v>
      </c>
      <c r="N584" t="s">
        <v>8269</v>
      </c>
      <c r="O584">
        <v>104</v>
      </c>
      <c r="P584">
        <v>97.5</v>
      </c>
      <c r="Q584" s="12" t="s">
        <v>8315</v>
      </c>
      <c r="R584" t="s">
        <v>8316</v>
      </c>
      <c r="S584" s="16">
        <v>41780.712893518517</v>
      </c>
      <c r="T584" s="16">
        <v>41806.712893518517</v>
      </c>
      <c r="U584">
        <f t="shared" si="54"/>
        <v>97.5</v>
      </c>
    </row>
    <row r="585" spans="1:21" ht="48" x14ac:dyDescent="0.2">
      <c r="A585" s="10">
        <v>3650</v>
      </c>
      <c r="B585" s="3" t="s">
        <v>3648</v>
      </c>
      <c r="C585" s="3" t="s">
        <v>7760</v>
      </c>
      <c r="D585" s="6">
        <v>500</v>
      </c>
      <c r="E585" s="8">
        <v>500</v>
      </c>
      <c r="F585" t="s">
        <v>8218</v>
      </c>
      <c r="G585" t="s">
        <v>8224</v>
      </c>
      <c r="H585" t="s">
        <v>8246</v>
      </c>
      <c r="I585">
        <v>1454412584</v>
      </c>
      <c r="J585">
        <v>1452598184</v>
      </c>
      <c r="K585" t="b">
        <v>0</v>
      </c>
      <c r="L585">
        <v>17</v>
      </c>
      <c r="M585" t="b">
        <v>1</v>
      </c>
      <c r="N585" t="s">
        <v>8269</v>
      </c>
      <c r="O585">
        <v>100</v>
      </c>
      <c r="P585">
        <v>29.41</v>
      </c>
      <c r="Q585" s="12" t="s">
        <v>8315</v>
      </c>
      <c r="R585" t="s">
        <v>8316</v>
      </c>
      <c r="S585" s="16">
        <v>42381.478981481487</v>
      </c>
      <c r="T585" s="16">
        <v>42402.478981481487</v>
      </c>
      <c r="U585">
        <f t="shared" si="54"/>
        <v>29.41</v>
      </c>
    </row>
    <row r="586" spans="1:21" ht="32" x14ac:dyDescent="0.2">
      <c r="A586" s="10">
        <v>3651</v>
      </c>
      <c r="B586" s="3" t="s">
        <v>3649</v>
      </c>
      <c r="C586" s="3" t="s">
        <v>7761</v>
      </c>
      <c r="D586" s="6">
        <v>500</v>
      </c>
      <c r="E586" s="8">
        <v>520</v>
      </c>
      <c r="F586" t="s">
        <v>8218</v>
      </c>
      <c r="G586" t="s">
        <v>8223</v>
      </c>
      <c r="H586" t="s">
        <v>8245</v>
      </c>
      <c r="I586">
        <v>1407686340</v>
      </c>
      <c r="J586">
        <v>1404833442</v>
      </c>
      <c r="K586" t="b">
        <v>0</v>
      </c>
      <c r="L586">
        <v>9</v>
      </c>
      <c r="M586" t="b">
        <v>1</v>
      </c>
      <c r="N586" t="s">
        <v>8269</v>
      </c>
      <c r="O586">
        <v>104</v>
      </c>
      <c r="P586">
        <v>57.78</v>
      </c>
      <c r="Q586" s="12" t="s">
        <v>8315</v>
      </c>
      <c r="R586" t="s">
        <v>8316</v>
      </c>
      <c r="S586" s="16">
        <v>41828.646319444444</v>
      </c>
      <c r="T586" s="16">
        <v>41861.665972222225</v>
      </c>
      <c r="U586">
        <f t="shared" si="54"/>
        <v>57.78</v>
      </c>
    </row>
    <row r="587" spans="1:21" ht="48" x14ac:dyDescent="0.2">
      <c r="A587" s="10">
        <v>3652</v>
      </c>
      <c r="B587" s="3" t="s">
        <v>2867</v>
      </c>
      <c r="C587" s="3" t="s">
        <v>7762</v>
      </c>
      <c r="D587" s="6">
        <v>300</v>
      </c>
      <c r="E587" s="8">
        <v>752</v>
      </c>
      <c r="F587" t="s">
        <v>8218</v>
      </c>
      <c r="G587" t="s">
        <v>8228</v>
      </c>
      <c r="H587" t="s">
        <v>8250</v>
      </c>
      <c r="I587">
        <v>1472097540</v>
      </c>
      <c r="J587">
        <v>1471188502</v>
      </c>
      <c r="K587" t="b">
        <v>0</v>
      </c>
      <c r="L587">
        <v>17</v>
      </c>
      <c r="M587" t="b">
        <v>1</v>
      </c>
      <c r="N587" t="s">
        <v>8269</v>
      </c>
      <c r="O587">
        <v>251</v>
      </c>
      <c r="P587">
        <v>44.24</v>
      </c>
      <c r="Q587" s="12" t="s">
        <v>8315</v>
      </c>
      <c r="R587" t="s">
        <v>8316</v>
      </c>
      <c r="S587" s="16">
        <v>42596.644699074073</v>
      </c>
      <c r="T587" s="16">
        <v>42607.165972222225</v>
      </c>
      <c r="U587">
        <f t="shared" si="54"/>
        <v>44.24</v>
      </c>
    </row>
    <row r="588" spans="1:21" ht="48" x14ac:dyDescent="0.2">
      <c r="A588" s="10">
        <v>3653</v>
      </c>
      <c r="B588" s="3" t="s">
        <v>3650</v>
      </c>
      <c r="C588" s="3" t="s">
        <v>7763</v>
      </c>
      <c r="D588" s="6">
        <v>2000</v>
      </c>
      <c r="E588" s="8">
        <v>2010</v>
      </c>
      <c r="F588" t="s">
        <v>8218</v>
      </c>
      <c r="G588" t="s">
        <v>8224</v>
      </c>
      <c r="H588" t="s">
        <v>8246</v>
      </c>
      <c r="I588">
        <v>1438764207</v>
      </c>
      <c r="J588">
        <v>1436172207</v>
      </c>
      <c r="K588" t="b">
        <v>0</v>
      </c>
      <c r="L588">
        <v>33</v>
      </c>
      <c r="M588" t="b">
        <v>1</v>
      </c>
      <c r="N588" t="s">
        <v>8269</v>
      </c>
      <c r="O588">
        <v>101</v>
      </c>
      <c r="P588">
        <v>60.91</v>
      </c>
      <c r="Q588" s="12" t="s">
        <v>8315</v>
      </c>
      <c r="R588" t="s">
        <v>8316</v>
      </c>
      <c r="S588" s="16">
        <v>42191.363506944443</v>
      </c>
      <c r="T588" s="16">
        <v>42221.363506944443</v>
      </c>
      <c r="U588">
        <f t="shared" si="54"/>
        <v>60.91</v>
      </c>
    </row>
    <row r="589" spans="1:21" ht="48" x14ac:dyDescent="0.2">
      <c r="A589" s="10">
        <v>3654</v>
      </c>
      <c r="B589" s="3" t="s">
        <v>3651</v>
      </c>
      <c r="C589" s="3" t="s">
        <v>7764</v>
      </c>
      <c r="D589" s="6">
        <v>1500</v>
      </c>
      <c r="E589" s="8">
        <v>2616</v>
      </c>
      <c r="F589" t="s">
        <v>8218</v>
      </c>
      <c r="G589" t="s">
        <v>8224</v>
      </c>
      <c r="H589" t="s">
        <v>8246</v>
      </c>
      <c r="I589">
        <v>1459702800</v>
      </c>
      <c r="J589">
        <v>1457690386</v>
      </c>
      <c r="K589" t="b">
        <v>0</v>
      </c>
      <c r="L589">
        <v>38</v>
      </c>
      <c r="M589" t="b">
        <v>1</v>
      </c>
      <c r="N589" t="s">
        <v>8269</v>
      </c>
      <c r="O589">
        <v>174</v>
      </c>
      <c r="P589">
        <v>68.84</v>
      </c>
      <c r="Q589" s="12" t="s">
        <v>8315</v>
      </c>
      <c r="R589" t="s">
        <v>8316</v>
      </c>
      <c r="S589" s="16">
        <v>42440.416504629626</v>
      </c>
      <c r="T589" s="16">
        <v>42463.708333333328</v>
      </c>
      <c r="U589">
        <f t="shared" si="54"/>
        <v>68.84</v>
      </c>
    </row>
    <row r="590" spans="1:21" ht="48" x14ac:dyDescent="0.2">
      <c r="A590" s="10">
        <v>3655</v>
      </c>
      <c r="B590" s="3" t="s">
        <v>3652</v>
      </c>
      <c r="C590" s="3" t="s">
        <v>7765</v>
      </c>
      <c r="D590" s="6">
        <v>5000</v>
      </c>
      <c r="E590" s="8">
        <v>5813</v>
      </c>
      <c r="F590" t="s">
        <v>8218</v>
      </c>
      <c r="G590" t="s">
        <v>8223</v>
      </c>
      <c r="H590" t="s">
        <v>8245</v>
      </c>
      <c r="I590">
        <v>1437202740</v>
      </c>
      <c r="J590">
        <v>1434654998</v>
      </c>
      <c r="K590" t="b">
        <v>0</v>
      </c>
      <c r="L590">
        <v>79</v>
      </c>
      <c r="M590" t="b">
        <v>1</v>
      </c>
      <c r="N590" t="s">
        <v>8269</v>
      </c>
      <c r="O590">
        <v>116</v>
      </c>
      <c r="P590">
        <v>73.58</v>
      </c>
      <c r="Q590" s="12" t="s">
        <v>8315</v>
      </c>
      <c r="R590" t="s">
        <v>8316</v>
      </c>
      <c r="S590" s="16">
        <v>42173.803217592591</v>
      </c>
      <c r="T590" s="16">
        <v>42203.290972222225</v>
      </c>
      <c r="U590">
        <f t="shared" si="54"/>
        <v>73.58</v>
      </c>
    </row>
    <row r="591" spans="1:21" ht="48" x14ac:dyDescent="0.2">
      <c r="A591" s="10">
        <v>3656</v>
      </c>
      <c r="B591" s="3" t="s">
        <v>3653</v>
      </c>
      <c r="C591" s="3" t="s">
        <v>7766</v>
      </c>
      <c r="D591" s="6">
        <v>5000</v>
      </c>
      <c r="E591" s="8">
        <v>5291</v>
      </c>
      <c r="F591" t="s">
        <v>8218</v>
      </c>
      <c r="G591" t="s">
        <v>8239</v>
      </c>
      <c r="H591" t="s">
        <v>8256</v>
      </c>
      <c r="I591">
        <v>1485989940</v>
      </c>
      <c r="J591">
        <v>1483393836</v>
      </c>
      <c r="K591" t="b">
        <v>0</v>
      </c>
      <c r="L591">
        <v>46</v>
      </c>
      <c r="M591" t="b">
        <v>1</v>
      </c>
      <c r="N591" t="s">
        <v>8269</v>
      </c>
      <c r="O591">
        <v>106</v>
      </c>
      <c r="P591">
        <v>115.02</v>
      </c>
      <c r="Q591" s="12" t="s">
        <v>8315</v>
      </c>
      <c r="R591" t="s">
        <v>8316</v>
      </c>
      <c r="S591" s="16">
        <v>42737.910138888896</v>
      </c>
      <c r="T591" s="16">
        <v>42767.957638888889</v>
      </c>
      <c r="U591">
        <f t="shared" si="54"/>
        <v>115.02</v>
      </c>
    </row>
    <row r="592" spans="1:21" ht="48" x14ac:dyDescent="0.2">
      <c r="A592" s="10">
        <v>3657</v>
      </c>
      <c r="B592" s="3" t="s">
        <v>3654</v>
      </c>
      <c r="C592" s="3" t="s">
        <v>7767</v>
      </c>
      <c r="D592" s="6">
        <v>2000</v>
      </c>
      <c r="E592" s="8">
        <v>2215</v>
      </c>
      <c r="F592" t="s">
        <v>8218</v>
      </c>
      <c r="G592" t="s">
        <v>8231</v>
      </c>
      <c r="H592" t="s">
        <v>8252</v>
      </c>
      <c r="I592">
        <v>1464817320</v>
      </c>
      <c r="J592">
        <v>1462806419</v>
      </c>
      <c r="K592" t="b">
        <v>0</v>
      </c>
      <c r="L592">
        <v>20</v>
      </c>
      <c r="M592" t="b">
        <v>1</v>
      </c>
      <c r="N592" t="s">
        <v>8269</v>
      </c>
      <c r="O592">
        <v>111</v>
      </c>
      <c r="P592">
        <v>110.75</v>
      </c>
      <c r="Q592" s="12" t="s">
        <v>8315</v>
      </c>
      <c r="R592" t="s">
        <v>8316</v>
      </c>
      <c r="S592" s="16">
        <v>42499.629849537043</v>
      </c>
      <c r="T592" s="16">
        <v>42522.904166666667</v>
      </c>
      <c r="U592">
        <f t="shared" si="54"/>
        <v>110.75</v>
      </c>
    </row>
    <row r="593" spans="1:21" ht="32" x14ac:dyDescent="0.2">
      <c r="A593" s="10">
        <v>3658</v>
      </c>
      <c r="B593" s="3" t="s">
        <v>3655</v>
      </c>
      <c r="C593" s="3" t="s">
        <v>7768</v>
      </c>
      <c r="D593" s="6">
        <v>1500</v>
      </c>
      <c r="E593" s="8">
        <v>1510</v>
      </c>
      <c r="F593" t="s">
        <v>8218</v>
      </c>
      <c r="G593" t="s">
        <v>8223</v>
      </c>
      <c r="H593" t="s">
        <v>8245</v>
      </c>
      <c r="I593">
        <v>1404273540</v>
      </c>
      <c r="J593">
        <v>1400272580</v>
      </c>
      <c r="K593" t="b">
        <v>0</v>
      </c>
      <c r="L593">
        <v>20</v>
      </c>
      <c r="M593" t="b">
        <v>1</v>
      </c>
      <c r="N593" t="s">
        <v>8269</v>
      </c>
      <c r="O593">
        <v>101</v>
      </c>
      <c r="P593">
        <v>75.5</v>
      </c>
      <c r="Q593" s="12" t="s">
        <v>8315</v>
      </c>
      <c r="R593" t="s">
        <v>8316</v>
      </c>
      <c r="S593" s="16">
        <v>41775.858564814815</v>
      </c>
      <c r="T593" s="16">
        <v>41822.165972222225</v>
      </c>
      <c r="U593">
        <f t="shared" si="54"/>
        <v>75.5</v>
      </c>
    </row>
    <row r="594" spans="1:21" ht="32" x14ac:dyDescent="0.2">
      <c r="A594" s="10">
        <v>3659</v>
      </c>
      <c r="B594" s="3" t="s">
        <v>3656</v>
      </c>
      <c r="C594" s="3" t="s">
        <v>7769</v>
      </c>
      <c r="D594" s="6">
        <v>3000</v>
      </c>
      <c r="E594" s="8">
        <v>3061</v>
      </c>
      <c r="F594" t="s">
        <v>8218</v>
      </c>
      <c r="G594" t="s">
        <v>8223</v>
      </c>
      <c r="H594" t="s">
        <v>8245</v>
      </c>
      <c r="I594">
        <v>1426775940</v>
      </c>
      <c r="J594">
        <v>1424414350</v>
      </c>
      <c r="K594" t="b">
        <v>0</v>
      </c>
      <c r="L594">
        <v>13</v>
      </c>
      <c r="M594" t="b">
        <v>1</v>
      </c>
      <c r="N594" t="s">
        <v>8269</v>
      </c>
      <c r="O594">
        <v>102</v>
      </c>
      <c r="P594">
        <v>235.46</v>
      </c>
      <c r="Q594" s="12" t="s">
        <v>8315</v>
      </c>
      <c r="R594" t="s">
        <v>8316</v>
      </c>
      <c r="S594" s="16">
        <v>42055.277199074073</v>
      </c>
      <c r="T594" s="16">
        <v>42082.610416666663</v>
      </c>
      <c r="U594">
        <f t="shared" si="54"/>
        <v>235.46</v>
      </c>
    </row>
    <row r="595" spans="1:21" ht="48" x14ac:dyDescent="0.2">
      <c r="A595" s="10">
        <v>3660</v>
      </c>
      <c r="B595" s="3" t="s">
        <v>3657</v>
      </c>
      <c r="C595" s="3" t="s">
        <v>7770</v>
      </c>
      <c r="D595" s="6">
        <v>250</v>
      </c>
      <c r="E595" s="8">
        <v>250</v>
      </c>
      <c r="F595" t="s">
        <v>8218</v>
      </c>
      <c r="G595" t="s">
        <v>8224</v>
      </c>
      <c r="H595" t="s">
        <v>8246</v>
      </c>
      <c r="I595">
        <v>1419368925</v>
      </c>
      <c r="J595">
        <v>1417208925</v>
      </c>
      <c r="K595" t="b">
        <v>0</v>
      </c>
      <c r="L595">
        <v>22</v>
      </c>
      <c r="M595" t="b">
        <v>1</v>
      </c>
      <c r="N595" t="s">
        <v>8269</v>
      </c>
      <c r="O595">
        <v>100</v>
      </c>
      <c r="P595">
        <v>11.36</v>
      </c>
      <c r="Q595" s="12" t="s">
        <v>8315</v>
      </c>
      <c r="R595" t="s">
        <v>8316</v>
      </c>
      <c r="S595" s="16">
        <v>41971.881076388891</v>
      </c>
      <c r="T595" s="16">
        <v>41996.881076388891</v>
      </c>
      <c r="U595">
        <f t="shared" si="54"/>
        <v>11.36</v>
      </c>
    </row>
    <row r="596" spans="1:21" ht="48" x14ac:dyDescent="0.2">
      <c r="A596" s="10">
        <v>3661</v>
      </c>
      <c r="B596" s="3" t="s">
        <v>3658</v>
      </c>
      <c r="C596" s="3" t="s">
        <v>7771</v>
      </c>
      <c r="D596" s="6">
        <v>3000</v>
      </c>
      <c r="E596" s="8">
        <v>3330</v>
      </c>
      <c r="F596" t="s">
        <v>8218</v>
      </c>
      <c r="G596" t="s">
        <v>8223</v>
      </c>
      <c r="H596" t="s">
        <v>8245</v>
      </c>
      <c r="I596">
        <v>1460260800</v>
      </c>
      <c r="J596">
        <v>1458336672</v>
      </c>
      <c r="K596" t="b">
        <v>0</v>
      </c>
      <c r="L596">
        <v>36</v>
      </c>
      <c r="M596" t="b">
        <v>1</v>
      </c>
      <c r="N596" t="s">
        <v>8269</v>
      </c>
      <c r="O596">
        <v>111</v>
      </c>
      <c r="P596">
        <v>92.5</v>
      </c>
      <c r="Q596" s="12" t="s">
        <v>8315</v>
      </c>
      <c r="R596" t="s">
        <v>8316</v>
      </c>
      <c r="S596" s="16">
        <v>42447.896666666667</v>
      </c>
      <c r="T596" s="16">
        <v>42470.166666666672</v>
      </c>
      <c r="U596">
        <f t="shared" si="54"/>
        <v>92.5</v>
      </c>
    </row>
    <row r="597" spans="1:21" ht="48" x14ac:dyDescent="0.2">
      <c r="A597" s="10">
        <v>3662</v>
      </c>
      <c r="B597" s="3" t="s">
        <v>3659</v>
      </c>
      <c r="C597" s="3" t="s">
        <v>7772</v>
      </c>
      <c r="D597" s="6">
        <v>8000</v>
      </c>
      <c r="E597" s="8">
        <v>8114</v>
      </c>
      <c r="F597" t="s">
        <v>8218</v>
      </c>
      <c r="G597" t="s">
        <v>8228</v>
      </c>
      <c r="H597" t="s">
        <v>8250</v>
      </c>
      <c r="I597">
        <v>1427775414</v>
      </c>
      <c r="J597">
        <v>1425187014</v>
      </c>
      <c r="K597" t="b">
        <v>0</v>
      </c>
      <c r="L597">
        <v>40</v>
      </c>
      <c r="M597" t="b">
        <v>1</v>
      </c>
      <c r="N597" t="s">
        <v>8269</v>
      </c>
      <c r="O597">
        <v>101</v>
      </c>
      <c r="P597">
        <v>202.85</v>
      </c>
      <c r="Q597" s="12" t="s">
        <v>8315</v>
      </c>
      <c r="R597" t="s">
        <v>8316</v>
      </c>
      <c r="S597" s="16">
        <v>42064.220069444447</v>
      </c>
      <c r="T597" s="16">
        <v>42094.178402777776</v>
      </c>
      <c r="U597">
        <f t="shared" si="54"/>
        <v>202.85</v>
      </c>
    </row>
    <row r="598" spans="1:21" ht="48" x14ac:dyDescent="0.2">
      <c r="A598" s="10">
        <v>3663</v>
      </c>
      <c r="B598" s="3" t="s">
        <v>3660</v>
      </c>
      <c r="C598" s="3" t="s">
        <v>7773</v>
      </c>
      <c r="D598" s="6">
        <v>225</v>
      </c>
      <c r="E598" s="8">
        <v>234</v>
      </c>
      <c r="F598" t="s">
        <v>8218</v>
      </c>
      <c r="G598" t="s">
        <v>8224</v>
      </c>
      <c r="H598" t="s">
        <v>8246</v>
      </c>
      <c r="I598">
        <v>1482321030</v>
      </c>
      <c r="J598">
        <v>1477133430</v>
      </c>
      <c r="K598" t="b">
        <v>0</v>
      </c>
      <c r="L598">
        <v>9</v>
      </c>
      <c r="M598" t="b">
        <v>1</v>
      </c>
      <c r="N598" t="s">
        <v>8269</v>
      </c>
      <c r="O598">
        <v>104</v>
      </c>
      <c r="P598">
        <v>26</v>
      </c>
      <c r="Q598" s="12" t="s">
        <v>8315</v>
      </c>
      <c r="R598" t="s">
        <v>8316</v>
      </c>
      <c r="S598" s="16">
        <v>42665.451736111107</v>
      </c>
      <c r="T598" s="16">
        <v>42725.493402777778</v>
      </c>
      <c r="U598">
        <f t="shared" si="54"/>
        <v>26</v>
      </c>
    </row>
    <row r="599" spans="1:21" ht="48" x14ac:dyDescent="0.2">
      <c r="A599" s="10">
        <v>3664</v>
      </c>
      <c r="B599" s="3" t="s">
        <v>3661</v>
      </c>
      <c r="C599" s="3" t="s">
        <v>7774</v>
      </c>
      <c r="D599" s="6">
        <v>800</v>
      </c>
      <c r="E599" s="8">
        <v>875</v>
      </c>
      <c r="F599" t="s">
        <v>8218</v>
      </c>
      <c r="G599" t="s">
        <v>8223</v>
      </c>
      <c r="H599" t="s">
        <v>8245</v>
      </c>
      <c r="I599">
        <v>1466056689</v>
      </c>
      <c r="J599">
        <v>1464847089</v>
      </c>
      <c r="K599" t="b">
        <v>0</v>
      </c>
      <c r="L599">
        <v>19</v>
      </c>
      <c r="M599" t="b">
        <v>1</v>
      </c>
      <c r="N599" t="s">
        <v>8269</v>
      </c>
      <c r="O599">
        <v>109</v>
      </c>
      <c r="P599">
        <v>46.05</v>
      </c>
      <c r="Q599" s="12" t="s">
        <v>8315</v>
      </c>
      <c r="R599" t="s">
        <v>8316</v>
      </c>
      <c r="S599" s="16">
        <v>42523.248715277776</v>
      </c>
      <c r="T599" s="16">
        <v>42537.248715277776</v>
      </c>
      <c r="U599">
        <f t="shared" si="54"/>
        <v>46.05</v>
      </c>
    </row>
    <row r="600" spans="1:21" ht="48" x14ac:dyDescent="0.2">
      <c r="A600" s="10">
        <v>3665</v>
      </c>
      <c r="B600" s="3" t="s">
        <v>3662</v>
      </c>
      <c r="C600" s="3" t="s">
        <v>7775</v>
      </c>
      <c r="D600" s="6">
        <v>620</v>
      </c>
      <c r="E600" s="8">
        <v>714</v>
      </c>
      <c r="F600" t="s">
        <v>8218</v>
      </c>
      <c r="G600" t="s">
        <v>8229</v>
      </c>
      <c r="H600" t="s">
        <v>8248</v>
      </c>
      <c r="I600">
        <v>1446062040</v>
      </c>
      <c r="J600">
        <v>1445109822</v>
      </c>
      <c r="K600" t="b">
        <v>0</v>
      </c>
      <c r="L600">
        <v>14</v>
      </c>
      <c r="M600" t="b">
        <v>1</v>
      </c>
      <c r="N600" t="s">
        <v>8269</v>
      </c>
      <c r="O600">
        <v>115</v>
      </c>
      <c r="P600">
        <v>51</v>
      </c>
      <c r="Q600" s="12" t="s">
        <v>8315</v>
      </c>
      <c r="R600" t="s">
        <v>8316</v>
      </c>
      <c r="S600" s="16">
        <v>42294.808124999996</v>
      </c>
      <c r="T600" s="16">
        <v>42305.829166666663</v>
      </c>
      <c r="U600">
        <f t="shared" si="54"/>
        <v>51</v>
      </c>
    </row>
    <row r="601" spans="1:21" ht="16" x14ac:dyDescent="0.2">
      <c r="A601" s="10">
        <v>3666</v>
      </c>
      <c r="B601" s="3" t="s">
        <v>3663</v>
      </c>
      <c r="C601" s="3" t="s">
        <v>7776</v>
      </c>
      <c r="D601" s="6">
        <v>1200</v>
      </c>
      <c r="E601" s="8">
        <v>1200</v>
      </c>
      <c r="F601" t="s">
        <v>8218</v>
      </c>
      <c r="G601" t="s">
        <v>8223</v>
      </c>
      <c r="H601" t="s">
        <v>8245</v>
      </c>
      <c r="I601">
        <v>1406185200</v>
      </c>
      <c r="J601">
        <v>1404337382</v>
      </c>
      <c r="K601" t="b">
        <v>0</v>
      </c>
      <c r="L601">
        <v>38</v>
      </c>
      <c r="M601" t="b">
        <v>1</v>
      </c>
      <c r="N601" t="s">
        <v>8269</v>
      </c>
      <c r="O601">
        <v>100</v>
      </c>
      <c r="P601">
        <v>31.58</v>
      </c>
      <c r="Q601" s="12" t="s">
        <v>8315</v>
      </c>
      <c r="R601" t="s">
        <v>8316</v>
      </c>
      <c r="S601" s="16">
        <v>41822.90488425926</v>
      </c>
      <c r="T601" s="16">
        <v>41844.291666666664</v>
      </c>
      <c r="U601">
        <f t="shared" si="54"/>
        <v>31.58</v>
      </c>
    </row>
    <row r="602" spans="1:21" ht="48" x14ac:dyDescent="0.2">
      <c r="A602" s="10">
        <v>3667</v>
      </c>
      <c r="B602" s="3" t="s">
        <v>3664</v>
      </c>
      <c r="C602" s="3" t="s">
        <v>7777</v>
      </c>
      <c r="D602" s="6">
        <v>3000</v>
      </c>
      <c r="E602" s="8">
        <v>3095.11</v>
      </c>
      <c r="F602" t="s">
        <v>8218</v>
      </c>
      <c r="G602" t="s">
        <v>8224</v>
      </c>
      <c r="H602" t="s">
        <v>8246</v>
      </c>
      <c r="I602">
        <v>1437261419</v>
      </c>
      <c r="J602">
        <v>1434669419</v>
      </c>
      <c r="K602" t="b">
        <v>0</v>
      </c>
      <c r="L602">
        <v>58</v>
      </c>
      <c r="M602" t="b">
        <v>1</v>
      </c>
      <c r="N602" t="s">
        <v>8269</v>
      </c>
      <c r="O602">
        <v>103</v>
      </c>
      <c r="P602">
        <v>53.36</v>
      </c>
      <c r="Q602" s="12" t="s">
        <v>8315</v>
      </c>
      <c r="R602" t="s">
        <v>8316</v>
      </c>
      <c r="S602" s="16">
        <v>42173.970127314817</v>
      </c>
      <c r="T602" s="16">
        <v>42203.970127314817</v>
      </c>
      <c r="U602">
        <f t="shared" si="54"/>
        <v>53.36</v>
      </c>
    </row>
    <row r="603" spans="1:21" ht="48" x14ac:dyDescent="0.2">
      <c r="A603" s="10">
        <v>3668</v>
      </c>
      <c r="B603" s="3" t="s">
        <v>3665</v>
      </c>
      <c r="C603" s="3" t="s">
        <v>7778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1437676380</v>
      </c>
      <c r="J603">
        <v>1435670452</v>
      </c>
      <c r="K603" t="b">
        <v>0</v>
      </c>
      <c r="L603">
        <v>28</v>
      </c>
      <c r="M603" t="b">
        <v>1</v>
      </c>
      <c r="N603" t="s">
        <v>8269</v>
      </c>
      <c r="O603">
        <v>104</v>
      </c>
      <c r="P603">
        <v>36.96</v>
      </c>
      <c r="Q603" s="12" t="s">
        <v>8315</v>
      </c>
      <c r="R603" t="s">
        <v>8316</v>
      </c>
      <c r="S603" s="16">
        <v>42185.556157407409</v>
      </c>
      <c r="T603" s="16">
        <v>42208.772916666669</v>
      </c>
      <c r="U603">
        <f t="shared" si="54"/>
        <v>36.96</v>
      </c>
    </row>
    <row r="604" spans="1:21" ht="48" x14ac:dyDescent="0.2">
      <c r="A604" s="10">
        <v>3669</v>
      </c>
      <c r="B604" s="3" t="s">
        <v>3666</v>
      </c>
      <c r="C604" s="3" t="s">
        <v>7779</v>
      </c>
      <c r="D604" s="6">
        <v>1000</v>
      </c>
      <c r="E604" s="8">
        <v>1382</v>
      </c>
      <c r="F604" t="s">
        <v>8218</v>
      </c>
      <c r="G604" t="s">
        <v>8224</v>
      </c>
      <c r="H604" t="s">
        <v>8246</v>
      </c>
      <c r="I604">
        <v>1434039137</v>
      </c>
      <c r="J604">
        <v>1431447137</v>
      </c>
      <c r="K604" t="b">
        <v>0</v>
      </c>
      <c r="L604">
        <v>17</v>
      </c>
      <c r="M604" t="b">
        <v>1</v>
      </c>
      <c r="N604" t="s">
        <v>8269</v>
      </c>
      <c r="O604">
        <v>138</v>
      </c>
      <c r="P604">
        <v>81.290000000000006</v>
      </c>
      <c r="Q604" s="12" t="s">
        <v>8315</v>
      </c>
      <c r="R604" t="s">
        <v>8316</v>
      </c>
      <c r="S604" s="16">
        <v>42136.675196759257</v>
      </c>
      <c r="T604" s="16">
        <v>42166.675196759257</v>
      </c>
      <c r="U604">
        <f t="shared" si="54"/>
        <v>81.290000000000006</v>
      </c>
    </row>
    <row r="605" spans="1:21" ht="48" x14ac:dyDescent="0.2">
      <c r="A605" s="10">
        <v>3670</v>
      </c>
      <c r="B605" s="3" t="s">
        <v>3667</v>
      </c>
      <c r="C605" s="3" t="s">
        <v>7780</v>
      </c>
      <c r="D605" s="6">
        <v>220</v>
      </c>
      <c r="E605" s="8">
        <v>241</v>
      </c>
      <c r="F605" t="s">
        <v>8218</v>
      </c>
      <c r="G605" t="s">
        <v>8224</v>
      </c>
      <c r="H605" t="s">
        <v>8246</v>
      </c>
      <c r="I605">
        <v>1433113200</v>
      </c>
      <c r="J605">
        <v>1431951611</v>
      </c>
      <c r="K605" t="b">
        <v>0</v>
      </c>
      <c r="L605">
        <v>12</v>
      </c>
      <c r="M605" t="b">
        <v>1</v>
      </c>
      <c r="N605" t="s">
        <v>8269</v>
      </c>
      <c r="O605">
        <v>110</v>
      </c>
      <c r="P605">
        <v>20.079999999999998</v>
      </c>
      <c r="Q605" s="12" t="s">
        <v>8315</v>
      </c>
      <c r="R605" t="s">
        <v>8316</v>
      </c>
      <c r="S605" s="16">
        <v>42142.514016203699</v>
      </c>
      <c r="T605" s="16">
        <v>42155.958333333328</v>
      </c>
      <c r="U605">
        <f t="shared" si="54"/>
        <v>20.079999999999998</v>
      </c>
    </row>
    <row r="606" spans="1:21" ht="48" x14ac:dyDescent="0.2">
      <c r="A606" s="10">
        <v>3671</v>
      </c>
      <c r="B606" s="3" t="s">
        <v>3668</v>
      </c>
      <c r="C606" s="3" t="s">
        <v>7781</v>
      </c>
      <c r="D606" s="6">
        <v>3500</v>
      </c>
      <c r="E606" s="8">
        <v>3530</v>
      </c>
      <c r="F606" t="s">
        <v>8218</v>
      </c>
      <c r="G606" t="s">
        <v>8223</v>
      </c>
      <c r="H606" t="s">
        <v>8245</v>
      </c>
      <c r="I606">
        <v>1405915140</v>
      </c>
      <c r="J606">
        <v>1404140667</v>
      </c>
      <c r="K606" t="b">
        <v>0</v>
      </c>
      <c r="L606">
        <v>40</v>
      </c>
      <c r="M606" t="b">
        <v>1</v>
      </c>
      <c r="N606" t="s">
        <v>8269</v>
      </c>
      <c r="O606">
        <v>101</v>
      </c>
      <c r="P606">
        <v>88.25</v>
      </c>
      <c r="Q606" s="12" t="s">
        <v>8315</v>
      </c>
      <c r="R606" t="s">
        <v>8316</v>
      </c>
      <c r="S606" s="16">
        <v>41820.62809027778</v>
      </c>
      <c r="T606" s="16">
        <v>41841.165972222225</v>
      </c>
      <c r="U606">
        <f t="shared" si="54"/>
        <v>88.25</v>
      </c>
    </row>
    <row r="607" spans="1:21" ht="48" x14ac:dyDescent="0.2">
      <c r="A607" s="10">
        <v>3672</v>
      </c>
      <c r="B607" s="3" t="s">
        <v>3669</v>
      </c>
      <c r="C607" s="3" t="s">
        <v>7782</v>
      </c>
      <c r="D607" s="6">
        <v>3000</v>
      </c>
      <c r="E607" s="8">
        <v>3046</v>
      </c>
      <c r="F607" t="s">
        <v>8218</v>
      </c>
      <c r="G607" t="s">
        <v>8224</v>
      </c>
      <c r="H607" t="s">
        <v>8246</v>
      </c>
      <c r="I607">
        <v>1411771384</v>
      </c>
      <c r="J607">
        <v>1409179384</v>
      </c>
      <c r="K607" t="b">
        <v>0</v>
      </c>
      <c r="L607">
        <v>57</v>
      </c>
      <c r="M607" t="b">
        <v>1</v>
      </c>
      <c r="N607" t="s">
        <v>8269</v>
      </c>
      <c r="O607">
        <v>102</v>
      </c>
      <c r="P607">
        <v>53.44</v>
      </c>
      <c r="Q607" s="12" t="s">
        <v>8315</v>
      </c>
      <c r="R607" t="s">
        <v>8316</v>
      </c>
      <c r="S607" s="16">
        <v>41878.946574074071</v>
      </c>
      <c r="T607" s="16">
        <v>41908.946574074071</v>
      </c>
      <c r="U607">
        <f t="shared" si="54"/>
        <v>53.44</v>
      </c>
    </row>
    <row r="608" spans="1:21" ht="48" x14ac:dyDescent="0.2">
      <c r="A608" s="10">
        <v>3673</v>
      </c>
      <c r="B608" s="3" t="s">
        <v>3670</v>
      </c>
      <c r="C608" s="3" t="s">
        <v>7783</v>
      </c>
      <c r="D608" s="6">
        <v>4000</v>
      </c>
      <c r="E608" s="8">
        <v>4545</v>
      </c>
      <c r="F608" t="s">
        <v>8218</v>
      </c>
      <c r="G608" t="s">
        <v>8224</v>
      </c>
      <c r="H608" t="s">
        <v>8246</v>
      </c>
      <c r="I608">
        <v>1415191920</v>
      </c>
      <c r="J608">
        <v>1412233497</v>
      </c>
      <c r="K608" t="b">
        <v>0</v>
      </c>
      <c r="L608">
        <v>114</v>
      </c>
      <c r="M608" t="b">
        <v>1</v>
      </c>
      <c r="N608" t="s">
        <v>8269</v>
      </c>
      <c r="O608">
        <v>114</v>
      </c>
      <c r="P608">
        <v>39.869999999999997</v>
      </c>
      <c r="Q608" s="12" t="s">
        <v>8315</v>
      </c>
      <c r="R608" t="s">
        <v>8316</v>
      </c>
      <c r="S608" s="16">
        <v>41914.295104166667</v>
      </c>
      <c r="T608" s="16">
        <v>41948.536111111112</v>
      </c>
      <c r="U608">
        <f t="shared" si="54"/>
        <v>39.869999999999997</v>
      </c>
    </row>
    <row r="609" spans="1:21" ht="48" x14ac:dyDescent="0.2">
      <c r="A609" s="10">
        <v>3674</v>
      </c>
      <c r="B609" s="3" t="s">
        <v>3671</v>
      </c>
      <c r="C609" s="3" t="s">
        <v>7784</v>
      </c>
      <c r="D609" s="6">
        <v>4500</v>
      </c>
      <c r="E609" s="8">
        <v>4500</v>
      </c>
      <c r="F609" t="s">
        <v>8218</v>
      </c>
      <c r="G609" t="s">
        <v>8235</v>
      </c>
      <c r="H609" t="s">
        <v>8248</v>
      </c>
      <c r="I609">
        <v>1472936229</v>
      </c>
      <c r="J609">
        <v>1467752229</v>
      </c>
      <c r="K609" t="b">
        <v>0</v>
      </c>
      <c r="L609">
        <v>31</v>
      </c>
      <c r="M609" t="b">
        <v>1</v>
      </c>
      <c r="N609" t="s">
        <v>8269</v>
      </c>
      <c r="O609">
        <v>100</v>
      </c>
      <c r="P609">
        <v>145.16</v>
      </c>
      <c r="Q609" s="12" t="s">
        <v>8315</v>
      </c>
      <c r="R609" t="s">
        <v>8316</v>
      </c>
      <c r="S609" s="16">
        <v>42556.873020833329</v>
      </c>
      <c r="T609" s="16">
        <v>42616.873020833329</v>
      </c>
      <c r="U609">
        <f t="shared" si="54"/>
        <v>145.16</v>
      </c>
    </row>
    <row r="610" spans="1:21" ht="48" x14ac:dyDescent="0.2">
      <c r="A610" s="10">
        <v>3675</v>
      </c>
      <c r="B610" s="3" t="s">
        <v>3672</v>
      </c>
      <c r="C610" s="3" t="s">
        <v>7785</v>
      </c>
      <c r="D610" s="6">
        <v>50</v>
      </c>
      <c r="E610" s="8">
        <v>70</v>
      </c>
      <c r="F610" t="s">
        <v>8218</v>
      </c>
      <c r="G610" t="s">
        <v>8224</v>
      </c>
      <c r="H610" t="s">
        <v>8246</v>
      </c>
      <c r="I610">
        <v>1463353200</v>
      </c>
      <c r="J610">
        <v>1462285182</v>
      </c>
      <c r="K610" t="b">
        <v>0</v>
      </c>
      <c r="L610">
        <v>3</v>
      </c>
      <c r="M610" t="b">
        <v>1</v>
      </c>
      <c r="N610" t="s">
        <v>8269</v>
      </c>
      <c r="O610">
        <v>140</v>
      </c>
      <c r="P610">
        <v>23.33</v>
      </c>
      <c r="Q610" s="12" t="s">
        <v>8315</v>
      </c>
      <c r="R610" t="s">
        <v>8316</v>
      </c>
      <c r="S610" s="16">
        <v>42493.597013888888</v>
      </c>
      <c r="T610" s="16">
        <v>42505.958333333328</v>
      </c>
      <c r="U610">
        <f t="shared" si="54"/>
        <v>23.33</v>
      </c>
    </row>
    <row r="611" spans="1:21" ht="48" x14ac:dyDescent="0.2">
      <c r="A611" s="10">
        <v>3676</v>
      </c>
      <c r="B611" s="3" t="s">
        <v>3673</v>
      </c>
      <c r="C611" s="3" t="s">
        <v>7786</v>
      </c>
      <c r="D611" s="6">
        <v>800</v>
      </c>
      <c r="E611" s="8">
        <v>1030</v>
      </c>
      <c r="F611" t="s">
        <v>8218</v>
      </c>
      <c r="G611" t="s">
        <v>8223</v>
      </c>
      <c r="H611" t="s">
        <v>8245</v>
      </c>
      <c r="I611">
        <v>1410550484</v>
      </c>
      <c r="J611">
        <v>1408995284</v>
      </c>
      <c r="K611" t="b">
        <v>0</v>
      </c>
      <c r="L611">
        <v>16</v>
      </c>
      <c r="M611" t="b">
        <v>1</v>
      </c>
      <c r="N611" t="s">
        <v>8269</v>
      </c>
      <c r="O611">
        <v>129</v>
      </c>
      <c r="P611">
        <v>64.38</v>
      </c>
      <c r="Q611" s="12" t="s">
        <v>8315</v>
      </c>
      <c r="R611" t="s">
        <v>8316</v>
      </c>
      <c r="S611" s="16">
        <v>41876.815787037034</v>
      </c>
      <c r="T611" s="16">
        <v>41894.815787037034</v>
      </c>
      <c r="U611">
        <f t="shared" si="54"/>
        <v>64.38</v>
      </c>
    </row>
    <row r="612" spans="1:21" ht="32" x14ac:dyDescent="0.2">
      <c r="A612" s="10">
        <v>3677</v>
      </c>
      <c r="B612" s="3" t="s">
        <v>3674</v>
      </c>
      <c r="C612" s="3" t="s">
        <v>7787</v>
      </c>
      <c r="D612" s="6">
        <v>12000</v>
      </c>
      <c r="E612" s="8">
        <v>12348.5</v>
      </c>
      <c r="F612" t="s">
        <v>8218</v>
      </c>
      <c r="G612" t="s">
        <v>8223</v>
      </c>
      <c r="H612" t="s">
        <v>8245</v>
      </c>
      <c r="I612">
        <v>1404359940</v>
      </c>
      <c r="J612">
        <v>1402580818</v>
      </c>
      <c r="K612" t="b">
        <v>0</v>
      </c>
      <c r="L612">
        <v>199</v>
      </c>
      <c r="M612" t="b">
        <v>1</v>
      </c>
      <c r="N612" t="s">
        <v>8269</v>
      </c>
      <c r="O612">
        <v>103</v>
      </c>
      <c r="P612">
        <v>62.05</v>
      </c>
      <c r="Q612" s="12" t="s">
        <v>8315</v>
      </c>
      <c r="R612" t="s">
        <v>8316</v>
      </c>
      <c r="S612" s="16">
        <v>41802.574282407404</v>
      </c>
      <c r="T612" s="16">
        <v>41823.165972222225</v>
      </c>
      <c r="U612">
        <f t="shared" si="54"/>
        <v>62.05</v>
      </c>
    </row>
    <row r="613" spans="1:21" ht="32" x14ac:dyDescent="0.2">
      <c r="A613" s="10">
        <v>3678</v>
      </c>
      <c r="B613" s="3" t="s">
        <v>3675</v>
      </c>
      <c r="C613" s="3" t="s">
        <v>7788</v>
      </c>
      <c r="D613" s="6">
        <v>2000</v>
      </c>
      <c r="E613" s="8">
        <v>2050</v>
      </c>
      <c r="F613" t="s">
        <v>8218</v>
      </c>
      <c r="G613" t="s">
        <v>8224</v>
      </c>
      <c r="H613" t="s">
        <v>8246</v>
      </c>
      <c r="I613">
        <v>1433076298</v>
      </c>
      <c r="J613">
        <v>1430052298</v>
      </c>
      <c r="K613" t="b">
        <v>0</v>
      </c>
      <c r="L613">
        <v>31</v>
      </c>
      <c r="M613" t="b">
        <v>1</v>
      </c>
      <c r="N613" t="s">
        <v>8269</v>
      </c>
      <c r="O613">
        <v>103</v>
      </c>
      <c r="P613">
        <v>66.13</v>
      </c>
      <c r="Q613" s="12" t="s">
        <v>8315</v>
      </c>
      <c r="R613" t="s">
        <v>8316</v>
      </c>
      <c r="S613" s="16">
        <v>42120.531226851846</v>
      </c>
      <c r="T613" s="16">
        <v>42155.531226851846</v>
      </c>
      <c r="U613">
        <f t="shared" si="54"/>
        <v>66.13</v>
      </c>
    </row>
    <row r="614" spans="1:21" ht="48" x14ac:dyDescent="0.2">
      <c r="A614" s="10">
        <v>3679</v>
      </c>
      <c r="B614" s="3" t="s">
        <v>3676</v>
      </c>
      <c r="C614" s="3" t="s">
        <v>7789</v>
      </c>
      <c r="D614" s="6">
        <v>2000</v>
      </c>
      <c r="E614" s="8">
        <v>2202</v>
      </c>
      <c r="F614" t="s">
        <v>8218</v>
      </c>
      <c r="G614" t="s">
        <v>8223</v>
      </c>
      <c r="H614" t="s">
        <v>8245</v>
      </c>
      <c r="I614">
        <v>1404190740</v>
      </c>
      <c r="J614">
        <v>1401214581</v>
      </c>
      <c r="K614" t="b">
        <v>0</v>
      </c>
      <c r="L614">
        <v>30</v>
      </c>
      <c r="M614" t="b">
        <v>1</v>
      </c>
      <c r="N614" t="s">
        <v>8269</v>
      </c>
      <c r="O614">
        <v>110</v>
      </c>
      <c r="P614">
        <v>73.400000000000006</v>
      </c>
      <c r="Q614" s="12" t="s">
        <v>8315</v>
      </c>
      <c r="R614" t="s">
        <v>8316</v>
      </c>
      <c r="S614" s="16">
        <v>41786.761354166665</v>
      </c>
      <c r="T614" s="16">
        <v>41821.207638888889</v>
      </c>
      <c r="U614">
        <f t="shared" si="54"/>
        <v>73.400000000000006</v>
      </c>
    </row>
    <row r="615" spans="1:21" ht="32" x14ac:dyDescent="0.2">
      <c r="A615" s="10">
        <v>3680</v>
      </c>
      <c r="B615" s="3" t="s">
        <v>3677</v>
      </c>
      <c r="C615" s="3" t="s">
        <v>7790</v>
      </c>
      <c r="D615" s="6">
        <v>3000</v>
      </c>
      <c r="E615" s="8">
        <v>3383</v>
      </c>
      <c r="F615" t="s">
        <v>8218</v>
      </c>
      <c r="G615" t="s">
        <v>8223</v>
      </c>
      <c r="H615" t="s">
        <v>8245</v>
      </c>
      <c r="I615">
        <v>1475664834</v>
      </c>
      <c r="J615">
        <v>1473850434</v>
      </c>
      <c r="K615" t="b">
        <v>0</v>
      </c>
      <c r="L615">
        <v>34</v>
      </c>
      <c r="M615" t="b">
        <v>1</v>
      </c>
      <c r="N615" t="s">
        <v>8269</v>
      </c>
      <c r="O615">
        <v>113</v>
      </c>
      <c r="P615">
        <v>99.5</v>
      </c>
      <c r="Q615" s="12" t="s">
        <v>8315</v>
      </c>
      <c r="R615" t="s">
        <v>8316</v>
      </c>
      <c r="S615" s="16">
        <v>42627.454097222217</v>
      </c>
      <c r="T615" s="16">
        <v>42648.454097222217</v>
      </c>
      <c r="U615">
        <f t="shared" si="54"/>
        <v>99.5</v>
      </c>
    </row>
    <row r="616" spans="1:21" ht="48" x14ac:dyDescent="0.2">
      <c r="A616" s="10">
        <v>3681</v>
      </c>
      <c r="B616" s="3" t="s">
        <v>3678</v>
      </c>
      <c r="C616" s="3" t="s">
        <v>7791</v>
      </c>
      <c r="D616" s="6">
        <v>1000</v>
      </c>
      <c r="E616" s="8">
        <v>1119</v>
      </c>
      <c r="F616" t="s">
        <v>8218</v>
      </c>
      <c r="G616" t="s">
        <v>8223</v>
      </c>
      <c r="H616" t="s">
        <v>8245</v>
      </c>
      <c r="I616">
        <v>1452872290</v>
      </c>
      <c r="J616">
        <v>1452008290</v>
      </c>
      <c r="K616" t="b">
        <v>0</v>
      </c>
      <c r="L616">
        <v>18</v>
      </c>
      <c r="M616" t="b">
        <v>1</v>
      </c>
      <c r="N616" t="s">
        <v>8269</v>
      </c>
      <c r="O616">
        <v>112</v>
      </c>
      <c r="P616">
        <v>62.17</v>
      </c>
      <c r="Q616" s="12" t="s">
        <v>8315</v>
      </c>
      <c r="R616" t="s">
        <v>8316</v>
      </c>
      <c r="S616" s="16">
        <v>42374.651504629626</v>
      </c>
      <c r="T616" s="16">
        <v>42384.651504629626</v>
      </c>
      <c r="U616">
        <f t="shared" si="54"/>
        <v>62.17</v>
      </c>
    </row>
    <row r="617" spans="1:21" ht="48" x14ac:dyDescent="0.2">
      <c r="A617" s="10">
        <v>3682</v>
      </c>
      <c r="B617" s="3" t="s">
        <v>3679</v>
      </c>
      <c r="C617" s="3" t="s">
        <v>7792</v>
      </c>
      <c r="D617" s="6">
        <v>3000</v>
      </c>
      <c r="E617" s="8">
        <v>4176</v>
      </c>
      <c r="F617" t="s">
        <v>8218</v>
      </c>
      <c r="G617" t="s">
        <v>8223</v>
      </c>
      <c r="H617" t="s">
        <v>8245</v>
      </c>
      <c r="I617">
        <v>1402901940</v>
      </c>
      <c r="J617">
        <v>1399998418</v>
      </c>
      <c r="K617" t="b">
        <v>0</v>
      </c>
      <c r="L617">
        <v>67</v>
      </c>
      <c r="M617" t="b">
        <v>1</v>
      </c>
      <c r="N617" t="s">
        <v>8269</v>
      </c>
      <c r="O617">
        <v>139</v>
      </c>
      <c r="P617">
        <v>62.33</v>
      </c>
      <c r="Q617" s="12" t="s">
        <v>8315</v>
      </c>
      <c r="R617" t="s">
        <v>8316</v>
      </c>
      <c r="S617" s="16">
        <v>41772.685393518521</v>
      </c>
      <c r="T617" s="16">
        <v>41806.290972222225</v>
      </c>
      <c r="U617">
        <f t="shared" si="54"/>
        <v>62.33</v>
      </c>
    </row>
    <row r="618" spans="1:21" ht="32" x14ac:dyDescent="0.2">
      <c r="A618" s="10">
        <v>3683</v>
      </c>
      <c r="B618" s="3" t="s">
        <v>3680</v>
      </c>
      <c r="C618" s="3" t="s">
        <v>7793</v>
      </c>
      <c r="D618" s="6">
        <v>3500</v>
      </c>
      <c r="E618" s="8">
        <v>3880</v>
      </c>
      <c r="F618" t="s">
        <v>8218</v>
      </c>
      <c r="G618" t="s">
        <v>8223</v>
      </c>
      <c r="H618" t="s">
        <v>8245</v>
      </c>
      <c r="I618">
        <v>1476931696</v>
      </c>
      <c r="J618">
        <v>1474339696</v>
      </c>
      <c r="K618" t="b">
        <v>0</v>
      </c>
      <c r="L618">
        <v>66</v>
      </c>
      <c r="M618" t="b">
        <v>1</v>
      </c>
      <c r="N618" t="s">
        <v>8269</v>
      </c>
      <c r="O618">
        <v>111</v>
      </c>
      <c r="P618">
        <v>58.79</v>
      </c>
      <c r="Q618" s="12" t="s">
        <v>8315</v>
      </c>
      <c r="R618" t="s">
        <v>8316</v>
      </c>
      <c r="S618" s="16">
        <v>42633.116851851853</v>
      </c>
      <c r="T618" s="16">
        <v>42663.116851851853</v>
      </c>
      <c r="U618">
        <f t="shared" si="54"/>
        <v>58.79</v>
      </c>
    </row>
    <row r="619" spans="1:21" ht="48" x14ac:dyDescent="0.2">
      <c r="A619" s="10">
        <v>3684</v>
      </c>
      <c r="B619" s="3" t="s">
        <v>3681</v>
      </c>
      <c r="C619" s="3" t="s">
        <v>7794</v>
      </c>
      <c r="D619" s="6">
        <v>750</v>
      </c>
      <c r="E619" s="8">
        <v>1043</v>
      </c>
      <c r="F619" t="s">
        <v>8218</v>
      </c>
      <c r="G619" t="s">
        <v>8223</v>
      </c>
      <c r="H619" t="s">
        <v>8245</v>
      </c>
      <c r="I619">
        <v>1441167586</v>
      </c>
      <c r="J619">
        <v>1438575586</v>
      </c>
      <c r="K619" t="b">
        <v>0</v>
      </c>
      <c r="L619">
        <v>23</v>
      </c>
      <c r="M619" t="b">
        <v>1</v>
      </c>
      <c r="N619" t="s">
        <v>8269</v>
      </c>
      <c r="O619">
        <v>139</v>
      </c>
      <c r="P619">
        <v>45.35</v>
      </c>
      <c r="Q619" s="12" t="s">
        <v>8315</v>
      </c>
      <c r="R619" t="s">
        <v>8316</v>
      </c>
      <c r="S619" s="16">
        <v>42219.180393518516</v>
      </c>
      <c r="T619" s="16">
        <v>42249.180393518516</v>
      </c>
      <c r="U619">
        <f t="shared" si="54"/>
        <v>45.35</v>
      </c>
    </row>
    <row r="620" spans="1:21" ht="48" x14ac:dyDescent="0.2">
      <c r="A620" s="10">
        <v>3685</v>
      </c>
      <c r="B620" s="3" t="s">
        <v>3682</v>
      </c>
      <c r="C620" s="3" t="s">
        <v>7795</v>
      </c>
      <c r="D620" s="6">
        <v>5000</v>
      </c>
      <c r="E620" s="8">
        <v>5285</v>
      </c>
      <c r="F620" t="s">
        <v>8218</v>
      </c>
      <c r="G620" t="s">
        <v>8223</v>
      </c>
      <c r="H620" t="s">
        <v>8245</v>
      </c>
      <c r="I620">
        <v>1400533200</v>
      </c>
      <c r="J620">
        <v>1398348859</v>
      </c>
      <c r="K620" t="b">
        <v>0</v>
      </c>
      <c r="L620">
        <v>126</v>
      </c>
      <c r="M620" t="b">
        <v>1</v>
      </c>
      <c r="N620" t="s">
        <v>8269</v>
      </c>
      <c r="O620">
        <v>106</v>
      </c>
      <c r="P620">
        <v>41.94</v>
      </c>
      <c r="Q620" s="12" t="s">
        <v>8315</v>
      </c>
      <c r="R620" t="s">
        <v>8316</v>
      </c>
      <c r="S620" s="16">
        <v>41753.593275462961</v>
      </c>
      <c r="T620" s="16">
        <v>41778.875</v>
      </c>
      <c r="U620">
        <f t="shared" si="54"/>
        <v>41.94</v>
      </c>
    </row>
    <row r="621" spans="1:21" ht="32" x14ac:dyDescent="0.2">
      <c r="A621" s="10">
        <v>3686</v>
      </c>
      <c r="B621" s="3" t="s">
        <v>3683</v>
      </c>
      <c r="C621" s="3" t="s">
        <v>7796</v>
      </c>
      <c r="D621" s="6">
        <v>350</v>
      </c>
      <c r="E621" s="8">
        <v>355</v>
      </c>
      <c r="F621" t="s">
        <v>8218</v>
      </c>
      <c r="G621" t="s">
        <v>8223</v>
      </c>
      <c r="H621" t="s">
        <v>8245</v>
      </c>
      <c r="I621">
        <v>1440820740</v>
      </c>
      <c r="J621">
        <v>1439567660</v>
      </c>
      <c r="K621" t="b">
        <v>0</v>
      </c>
      <c r="L621">
        <v>6</v>
      </c>
      <c r="M621" t="b">
        <v>1</v>
      </c>
      <c r="N621" t="s">
        <v>8269</v>
      </c>
      <c r="O621">
        <v>101</v>
      </c>
      <c r="P621">
        <v>59.17</v>
      </c>
      <c r="Q621" s="12" t="s">
        <v>8315</v>
      </c>
      <c r="R621" t="s">
        <v>8316</v>
      </c>
      <c r="S621" s="16">
        <v>42230.662731481483</v>
      </c>
      <c r="T621" s="16">
        <v>42245.165972222225</v>
      </c>
      <c r="U621">
        <f t="shared" si="54"/>
        <v>59.17</v>
      </c>
    </row>
    <row r="622" spans="1:21" ht="48" x14ac:dyDescent="0.2">
      <c r="A622" s="10">
        <v>3687</v>
      </c>
      <c r="B622" s="3" t="s">
        <v>3684</v>
      </c>
      <c r="C622" s="3" t="s">
        <v>7797</v>
      </c>
      <c r="D622" s="6">
        <v>5000</v>
      </c>
      <c r="E622" s="8">
        <v>5012.25</v>
      </c>
      <c r="F622" t="s">
        <v>8218</v>
      </c>
      <c r="G622" t="s">
        <v>8223</v>
      </c>
      <c r="H622" t="s">
        <v>8245</v>
      </c>
      <c r="I622">
        <v>1403846055</v>
      </c>
      <c r="J622">
        <v>1401254055</v>
      </c>
      <c r="K622" t="b">
        <v>0</v>
      </c>
      <c r="L622">
        <v>25</v>
      </c>
      <c r="M622" t="b">
        <v>1</v>
      </c>
      <c r="N622" t="s">
        <v>8269</v>
      </c>
      <c r="O622">
        <v>100</v>
      </c>
      <c r="P622">
        <v>200.49</v>
      </c>
      <c r="Q622" s="12" t="s">
        <v>8315</v>
      </c>
      <c r="R622" t="s">
        <v>8316</v>
      </c>
      <c r="S622" s="16">
        <v>41787.218229166669</v>
      </c>
      <c r="T622" s="16">
        <v>41817.218229166669</v>
      </c>
      <c r="U622">
        <f t="shared" si="54"/>
        <v>200.49</v>
      </c>
    </row>
    <row r="623" spans="1:21" ht="48" x14ac:dyDescent="0.2">
      <c r="A623" s="10">
        <v>3688</v>
      </c>
      <c r="B623" s="3" t="s">
        <v>3685</v>
      </c>
      <c r="C623" s="3" t="s">
        <v>7798</v>
      </c>
      <c r="D623" s="6">
        <v>3000</v>
      </c>
      <c r="E623" s="8">
        <v>3275</v>
      </c>
      <c r="F623" t="s">
        <v>8218</v>
      </c>
      <c r="G623" t="s">
        <v>8224</v>
      </c>
      <c r="H623" t="s">
        <v>8246</v>
      </c>
      <c r="I623">
        <v>1407524004</v>
      </c>
      <c r="J623">
        <v>1404932004</v>
      </c>
      <c r="K623" t="b">
        <v>0</v>
      </c>
      <c r="L623">
        <v>39</v>
      </c>
      <c r="M623" t="b">
        <v>1</v>
      </c>
      <c r="N623" t="s">
        <v>8269</v>
      </c>
      <c r="O623">
        <v>109</v>
      </c>
      <c r="P623">
        <v>83.97</v>
      </c>
      <c r="Q623" s="12" t="s">
        <v>8315</v>
      </c>
      <c r="R623" t="s">
        <v>8316</v>
      </c>
      <c r="S623" s="16">
        <v>41829.787083333329</v>
      </c>
      <c r="T623" s="16">
        <v>41859.787083333329</v>
      </c>
      <c r="U623">
        <f t="shared" si="54"/>
        <v>83.97</v>
      </c>
    </row>
    <row r="624" spans="1:21" ht="48" x14ac:dyDescent="0.2">
      <c r="A624" s="10">
        <v>3689</v>
      </c>
      <c r="B624" s="3" t="s">
        <v>3686</v>
      </c>
      <c r="C624" s="3" t="s">
        <v>7799</v>
      </c>
      <c r="D624" s="6">
        <v>3000</v>
      </c>
      <c r="E624" s="8">
        <v>3550</v>
      </c>
      <c r="F624" t="s">
        <v>8218</v>
      </c>
      <c r="G624" t="s">
        <v>8223</v>
      </c>
      <c r="H624" t="s">
        <v>8245</v>
      </c>
      <c r="I624">
        <v>1434925500</v>
      </c>
      <c r="J624">
        <v>1432410639</v>
      </c>
      <c r="K624" t="b">
        <v>0</v>
      </c>
      <c r="L624">
        <v>62</v>
      </c>
      <c r="M624" t="b">
        <v>1</v>
      </c>
      <c r="N624" t="s">
        <v>8269</v>
      </c>
      <c r="O624">
        <v>118</v>
      </c>
      <c r="P624">
        <v>57.26</v>
      </c>
      <c r="Q624" s="12" t="s">
        <v>8315</v>
      </c>
      <c r="R624" t="s">
        <v>8316</v>
      </c>
      <c r="S624" s="16">
        <v>42147.826840277776</v>
      </c>
      <c r="T624" s="16">
        <v>42176.934027777781</v>
      </c>
      <c r="U624">
        <f t="shared" si="54"/>
        <v>57.26</v>
      </c>
    </row>
    <row r="625" spans="1:21" ht="48" x14ac:dyDescent="0.2">
      <c r="A625" s="10">
        <v>3690</v>
      </c>
      <c r="B625" s="3" t="s">
        <v>3687</v>
      </c>
      <c r="C625" s="3" t="s">
        <v>7800</v>
      </c>
      <c r="D625" s="6">
        <v>1500</v>
      </c>
      <c r="E625" s="8">
        <v>1800</v>
      </c>
      <c r="F625" t="s">
        <v>8218</v>
      </c>
      <c r="G625" t="s">
        <v>8223</v>
      </c>
      <c r="H625" t="s">
        <v>8245</v>
      </c>
      <c r="I625">
        <v>1417101683</v>
      </c>
      <c r="J625">
        <v>1414506083</v>
      </c>
      <c r="K625" t="b">
        <v>0</v>
      </c>
      <c r="L625">
        <v>31</v>
      </c>
      <c r="M625" t="b">
        <v>1</v>
      </c>
      <c r="N625" t="s">
        <v>8269</v>
      </c>
      <c r="O625">
        <v>120</v>
      </c>
      <c r="P625">
        <v>58.06</v>
      </c>
      <c r="Q625" s="12" t="s">
        <v>8315</v>
      </c>
      <c r="R625" t="s">
        <v>8316</v>
      </c>
      <c r="S625" s="16">
        <v>41940.598182870373</v>
      </c>
      <c r="T625" s="16">
        <v>41970.639849537038</v>
      </c>
      <c r="U625">
        <f t="shared" si="54"/>
        <v>58.06</v>
      </c>
    </row>
    <row r="626" spans="1:21" ht="32" x14ac:dyDescent="0.2">
      <c r="A626" s="10">
        <v>3691</v>
      </c>
      <c r="B626" s="3" t="s">
        <v>3688</v>
      </c>
      <c r="C626" s="3" t="s">
        <v>7801</v>
      </c>
      <c r="D626" s="6">
        <v>40000</v>
      </c>
      <c r="E626" s="8">
        <v>51184</v>
      </c>
      <c r="F626" t="s">
        <v>8218</v>
      </c>
      <c r="G626" t="s">
        <v>8223</v>
      </c>
      <c r="H626" t="s">
        <v>8245</v>
      </c>
      <c r="I626">
        <v>1425272340</v>
      </c>
      <c r="J626">
        <v>1421426929</v>
      </c>
      <c r="K626" t="b">
        <v>0</v>
      </c>
      <c r="L626">
        <v>274</v>
      </c>
      <c r="M626" t="b">
        <v>1</v>
      </c>
      <c r="N626" t="s">
        <v>8269</v>
      </c>
      <c r="O626">
        <v>128</v>
      </c>
      <c r="P626">
        <v>186.8</v>
      </c>
      <c r="Q626" s="12" t="s">
        <v>8315</v>
      </c>
      <c r="R626" t="s">
        <v>8316</v>
      </c>
      <c r="S626" s="16">
        <v>42020.700567129628</v>
      </c>
      <c r="T626" s="16">
        <v>42065.207638888889</v>
      </c>
      <c r="U626">
        <f t="shared" si="54"/>
        <v>186.8</v>
      </c>
    </row>
    <row r="627" spans="1:21" ht="32" x14ac:dyDescent="0.2">
      <c r="A627" s="10">
        <v>3692</v>
      </c>
      <c r="B627" s="3" t="s">
        <v>3689</v>
      </c>
      <c r="C627" s="3" t="s">
        <v>7802</v>
      </c>
      <c r="D627" s="6">
        <v>1000</v>
      </c>
      <c r="E627" s="8">
        <v>1260</v>
      </c>
      <c r="F627" t="s">
        <v>8218</v>
      </c>
      <c r="G627" t="s">
        <v>8223</v>
      </c>
      <c r="H627" t="s">
        <v>8245</v>
      </c>
      <c r="I627">
        <v>1411084800</v>
      </c>
      <c r="J627">
        <v>1410304179</v>
      </c>
      <c r="K627" t="b">
        <v>0</v>
      </c>
      <c r="L627">
        <v>17</v>
      </c>
      <c r="M627" t="b">
        <v>1</v>
      </c>
      <c r="N627" t="s">
        <v>8269</v>
      </c>
      <c r="O627">
        <v>126</v>
      </c>
      <c r="P627">
        <v>74.12</v>
      </c>
      <c r="Q627" s="12" t="s">
        <v>8315</v>
      </c>
      <c r="R627" t="s">
        <v>8316</v>
      </c>
      <c r="S627" s="16">
        <v>41891.96503472222</v>
      </c>
      <c r="T627" s="16">
        <v>41901</v>
      </c>
      <c r="U627">
        <f t="shared" si="54"/>
        <v>74.12</v>
      </c>
    </row>
    <row r="628" spans="1:21" ht="48" x14ac:dyDescent="0.2">
      <c r="A628" s="10">
        <v>3693</v>
      </c>
      <c r="B628" s="3" t="s">
        <v>3690</v>
      </c>
      <c r="C628" s="3" t="s">
        <v>7803</v>
      </c>
      <c r="D628" s="6">
        <v>333</v>
      </c>
      <c r="E628" s="8">
        <v>430</v>
      </c>
      <c r="F628" t="s">
        <v>8218</v>
      </c>
      <c r="G628" t="s">
        <v>8224</v>
      </c>
      <c r="H628" t="s">
        <v>8246</v>
      </c>
      <c r="I628">
        <v>1448922600</v>
      </c>
      <c r="J628">
        <v>1446352529</v>
      </c>
      <c r="K628" t="b">
        <v>0</v>
      </c>
      <c r="L628">
        <v>14</v>
      </c>
      <c r="M628" t="b">
        <v>1</v>
      </c>
      <c r="N628" t="s">
        <v>8269</v>
      </c>
      <c r="O628">
        <v>129</v>
      </c>
      <c r="P628">
        <v>30.71</v>
      </c>
      <c r="Q628" s="12" t="s">
        <v>8315</v>
      </c>
      <c r="R628" t="s">
        <v>8316</v>
      </c>
      <c r="S628" s="16">
        <v>42309.191307870366</v>
      </c>
      <c r="T628" s="16">
        <v>42338.9375</v>
      </c>
      <c r="U628">
        <f t="shared" si="54"/>
        <v>30.71</v>
      </c>
    </row>
    <row r="629" spans="1:21" ht="48" x14ac:dyDescent="0.2">
      <c r="A629" s="10">
        <v>3694</v>
      </c>
      <c r="B629" s="3" t="s">
        <v>3691</v>
      </c>
      <c r="C629" s="3" t="s">
        <v>7804</v>
      </c>
      <c r="D629" s="6">
        <v>3500</v>
      </c>
      <c r="E629" s="8">
        <v>3760</v>
      </c>
      <c r="F629" t="s">
        <v>8218</v>
      </c>
      <c r="G629" t="s">
        <v>8223</v>
      </c>
      <c r="H629" t="s">
        <v>8245</v>
      </c>
      <c r="I629">
        <v>1465178400</v>
      </c>
      <c r="J629">
        <v>1461985967</v>
      </c>
      <c r="K629" t="b">
        <v>0</v>
      </c>
      <c r="L629">
        <v>60</v>
      </c>
      <c r="M629" t="b">
        <v>1</v>
      </c>
      <c r="N629" t="s">
        <v>8269</v>
      </c>
      <c r="O629">
        <v>107</v>
      </c>
      <c r="P629">
        <v>62.67</v>
      </c>
      <c r="Q629" s="12" t="s">
        <v>8315</v>
      </c>
      <c r="R629" t="s">
        <v>8316</v>
      </c>
      <c r="S629" s="16">
        <v>42490.133877314816</v>
      </c>
      <c r="T629" s="16">
        <v>42527.083333333328</v>
      </c>
      <c r="U629">
        <f t="shared" si="54"/>
        <v>62.67</v>
      </c>
    </row>
    <row r="630" spans="1:21" ht="48" x14ac:dyDescent="0.2">
      <c r="A630" s="10">
        <v>3695</v>
      </c>
      <c r="B630" s="3" t="s">
        <v>3692</v>
      </c>
      <c r="C630" s="3" t="s">
        <v>7805</v>
      </c>
      <c r="D630" s="6">
        <v>4000</v>
      </c>
      <c r="E630" s="8">
        <v>4005</v>
      </c>
      <c r="F630" t="s">
        <v>8218</v>
      </c>
      <c r="G630" t="s">
        <v>8223</v>
      </c>
      <c r="H630" t="s">
        <v>8245</v>
      </c>
      <c r="I630">
        <v>1421009610</v>
      </c>
      <c r="J630">
        <v>1419281610</v>
      </c>
      <c r="K630" t="b">
        <v>0</v>
      </c>
      <c r="L630">
        <v>33</v>
      </c>
      <c r="M630" t="b">
        <v>1</v>
      </c>
      <c r="N630" t="s">
        <v>8269</v>
      </c>
      <c r="O630">
        <v>100</v>
      </c>
      <c r="P630">
        <v>121.36</v>
      </c>
      <c r="Q630" s="12" t="s">
        <v>8315</v>
      </c>
      <c r="R630" t="s">
        <v>8316</v>
      </c>
      <c r="S630" s="16">
        <v>41995.870486111111</v>
      </c>
      <c r="T630" s="16">
        <v>42015.870486111111</v>
      </c>
      <c r="U630">
        <f t="shared" si="54"/>
        <v>121.36</v>
      </c>
    </row>
    <row r="631" spans="1:21" ht="32" x14ac:dyDescent="0.2">
      <c r="A631" s="10">
        <v>3696</v>
      </c>
      <c r="B631" s="3" t="s">
        <v>3693</v>
      </c>
      <c r="C631" s="3" t="s">
        <v>7806</v>
      </c>
      <c r="D631" s="6">
        <v>2000</v>
      </c>
      <c r="E631" s="8">
        <v>3100</v>
      </c>
      <c r="F631" t="s">
        <v>8218</v>
      </c>
      <c r="G631" t="s">
        <v>8224</v>
      </c>
      <c r="H631" t="s">
        <v>8246</v>
      </c>
      <c r="I631">
        <v>1423838916</v>
      </c>
      <c r="J631">
        <v>1418654916</v>
      </c>
      <c r="K631" t="b">
        <v>0</v>
      </c>
      <c r="L631">
        <v>78</v>
      </c>
      <c r="M631" t="b">
        <v>1</v>
      </c>
      <c r="N631" t="s">
        <v>8269</v>
      </c>
      <c r="O631">
        <v>155</v>
      </c>
      <c r="P631">
        <v>39.74</v>
      </c>
      <c r="Q631" s="12" t="s">
        <v>8315</v>
      </c>
      <c r="R631" t="s">
        <v>8316</v>
      </c>
      <c r="S631" s="16">
        <v>41988.617083333331</v>
      </c>
      <c r="T631" s="16">
        <v>42048.617083333331</v>
      </c>
      <c r="U631">
        <f t="shared" si="54"/>
        <v>39.74</v>
      </c>
    </row>
    <row r="632" spans="1:21" ht="48" x14ac:dyDescent="0.2">
      <c r="A632" s="10">
        <v>3697</v>
      </c>
      <c r="B632" s="3" t="s">
        <v>3694</v>
      </c>
      <c r="C632" s="3" t="s">
        <v>7807</v>
      </c>
      <c r="D632" s="6">
        <v>2000</v>
      </c>
      <c r="E632" s="8">
        <v>2160</v>
      </c>
      <c r="F632" t="s">
        <v>8218</v>
      </c>
      <c r="G632" t="s">
        <v>8224</v>
      </c>
      <c r="H632" t="s">
        <v>8246</v>
      </c>
      <c r="I632">
        <v>1462878648</v>
      </c>
      <c r="J632">
        <v>1461064248</v>
      </c>
      <c r="K632" t="b">
        <v>0</v>
      </c>
      <c r="L632">
        <v>30</v>
      </c>
      <c r="M632" t="b">
        <v>1</v>
      </c>
      <c r="N632" t="s">
        <v>8269</v>
      </c>
      <c r="O632">
        <v>108</v>
      </c>
      <c r="P632">
        <v>72</v>
      </c>
      <c r="Q632" s="12" t="s">
        <v>8315</v>
      </c>
      <c r="R632" t="s">
        <v>8316</v>
      </c>
      <c r="S632" s="16">
        <v>42479.465833333335</v>
      </c>
      <c r="T632" s="16">
        <v>42500.465833333335</v>
      </c>
      <c r="U632">
        <f t="shared" si="54"/>
        <v>72</v>
      </c>
    </row>
    <row r="633" spans="1:21" ht="32" x14ac:dyDescent="0.2">
      <c r="A633" s="10">
        <v>3698</v>
      </c>
      <c r="B633" s="3" t="s">
        <v>3695</v>
      </c>
      <c r="C633" s="3" t="s">
        <v>7808</v>
      </c>
      <c r="D633" s="6">
        <v>5000</v>
      </c>
      <c r="E633" s="8">
        <v>5526</v>
      </c>
      <c r="F633" t="s">
        <v>8218</v>
      </c>
      <c r="G633" t="s">
        <v>8223</v>
      </c>
      <c r="H633" t="s">
        <v>8245</v>
      </c>
      <c r="I633">
        <v>1456946487</v>
      </c>
      <c r="J633">
        <v>1454354487</v>
      </c>
      <c r="K633" t="b">
        <v>0</v>
      </c>
      <c r="L633">
        <v>136</v>
      </c>
      <c r="M633" t="b">
        <v>1</v>
      </c>
      <c r="N633" t="s">
        <v>8269</v>
      </c>
      <c r="O633">
        <v>111</v>
      </c>
      <c r="P633">
        <v>40.630000000000003</v>
      </c>
      <c r="Q633" s="12" t="s">
        <v>8315</v>
      </c>
      <c r="R633" t="s">
        <v>8316</v>
      </c>
      <c r="S633" s="16">
        <v>42401.806562500002</v>
      </c>
      <c r="T633" s="16">
        <v>42431.806562500002</v>
      </c>
      <c r="U633">
        <f t="shared" si="54"/>
        <v>40.630000000000003</v>
      </c>
    </row>
    <row r="634" spans="1:21" ht="48" x14ac:dyDescent="0.2">
      <c r="A634" s="10">
        <v>3699</v>
      </c>
      <c r="B634" s="3" t="s">
        <v>3696</v>
      </c>
      <c r="C634" s="3" t="s">
        <v>7809</v>
      </c>
      <c r="D634" s="6">
        <v>2500</v>
      </c>
      <c r="E634" s="8">
        <v>2520</v>
      </c>
      <c r="F634" t="s">
        <v>8218</v>
      </c>
      <c r="G634" t="s">
        <v>8223</v>
      </c>
      <c r="H634" t="s">
        <v>8245</v>
      </c>
      <c r="I634">
        <v>1413383216</v>
      </c>
      <c r="J634">
        <v>1410791216</v>
      </c>
      <c r="K634" t="b">
        <v>0</v>
      </c>
      <c r="L634">
        <v>40</v>
      </c>
      <c r="M634" t="b">
        <v>1</v>
      </c>
      <c r="N634" t="s">
        <v>8269</v>
      </c>
      <c r="O634">
        <v>101</v>
      </c>
      <c r="P634">
        <v>63</v>
      </c>
      <c r="Q634" s="12" t="s">
        <v>8315</v>
      </c>
      <c r="R634" t="s">
        <v>8316</v>
      </c>
      <c r="S634" s="16">
        <v>41897.602037037039</v>
      </c>
      <c r="T634" s="16">
        <v>41927.602037037039</v>
      </c>
      <c r="U634">
        <f t="shared" si="54"/>
        <v>63</v>
      </c>
    </row>
    <row r="635" spans="1:21" ht="32" x14ac:dyDescent="0.2">
      <c r="A635" s="10">
        <v>3700</v>
      </c>
      <c r="B635" s="3" t="s">
        <v>3697</v>
      </c>
      <c r="C635" s="3" t="s">
        <v>7810</v>
      </c>
      <c r="D635" s="6">
        <v>500</v>
      </c>
      <c r="E635" s="8">
        <v>606</v>
      </c>
      <c r="F635" t="s">
        <v>8218</v>
      </c>
      <c r="G635" t="s">
        <v>8223</v>
      </c>
      <c r="H635" t="s">
        <v>8245</v>
      </c>
      <c r="I635">
        <v>1412092800</v>
      </c>
      <c r="J635">
        <v>1409493800</v>
      </c>
      <c r="K635" t="b">
        <v>0</v>
      </c>
      <c r="L635">
        <v>18</v>
      </c>
      <c r="M635" t="b">
        <v>1</v>
      </c>
      <c r="N635" t="s">
        <v>8269</v>
      </c>
      <c r="O635">
        <v>121</v>
      </c>
      <c r="P635">
        <v>33.67</v>
      </c>
      <c r="Q635" s="12" t="s">
        <v>8315</v>
      </c>
      <c r="R635" t="s">
        <v>8316</v>
      </c>
      <c r="S635" s="16">
        <v>41882.585648148146</v>
      </c>
      <c r="T635" s="16">
        <v>41912.666666666664</v>
      </c>
      <c r="U635">
        <f t="shared" si="54"/>
        <v>33.67</v>
      </c>
    </row>
    <row r="636" spans="1:21" ht="48" x14ac:dyDescent="0.2">
      <c r="A636" s="10">
        <v>3701</v>
      </c>
      <c r="B636" s="3" t="s">
        <v>3698</v>
      </c>
      <c r="C636" s="3" t="s">
        <v>7811</v>
      </c>
      <c r="D636" s="6">
        <v>1500</v>
      </c>
      <c r="E636" s="8">
        <v>1505</v>
      </c>
      <c r="F636" t="s">
        <v>8218</v>
      </c>
      <c r="G636" t="s">
        <v>8224</v>
      </c>
      <c r="H636" t="s">
        <v>8246</v>
      </c>
      <c r="I636">
        <v>1433422793</v>
      </c>
      <c r="J636">
        <v>1430830793</v>
      </c>
      <c r="K636" t="b">
        <v>0</v>
      </c>
      <c r="L636">
        <v>39</v>
      </c>
      <c r="M636" t="b">
        <v>1</v>
      </c>
      <c r="N636" t="s">
        <v>8269</v>
      </c>
      <c r="O636">
        <v>100</v>
      </c>
      <c r="P636">
        <v>38.590000000000003</v>
      </c>
      <c r="Q636" s="12" t="s">
        <v>8315</v>
      </c>
      <c r="R636" t="s">
        <v>8316</v>
      </c>
      <c r="S636" s="16">
        <v>42129.541585648149</v>
      </c>
      <c r="T636" s="16">
        <v>42159.541585648149</v>
      </c>
      <c r="U636">
        <f t="shared" si="54"/>
        <v>38.590000000000003</v>
      </c>
    </row>
    <row r="637" spans="1:21" ht="48" x14ac:dyDescent="0.2">
      <c r="A637" s="10">
        <v>3702</v>
      </c>
      <c r="B637" s="3" t="s">
        <v>3699</v>
      </c>
      <c r="C637" s="3" t="s">
        <v>7812</v>
      </c>
      <c r="D637" s="6">
        <v>3000</v>
      </c>
      <c r="E637" s="8">
        <v>3275</v>
      </c>
      <c r="F637" t="s">
        <v>8218</v>
      </c>
      <c r="G637" t="s">
        <v>8224</v>
      </c>
      <c r="H637" t="s">
        <v>8246</v>
      </c>
      <c r="I637">
        <v>1468191540</v>
      </c>
      <c r="J637">
        <v>1464958484</v>
      </c>
      <c r="K637" t="b">
        <v>0</v>
      </c>
      <c r="L637">
        <v>21</v>
      </c>
      <c r="M637" t="b">
        <v>1</v>
      </c>
      <c r="N637" t="s">
        <v>8269</v>
      </c>
      <c r="O637">
        <v>109</v>
      </c>
      <c r="P637">
        <v>155.94999999999999</v>
      </c>
      <c r="Q637" s="12" t="s">
        <v>8315</v>
      </c>
      <c r="R637" t="s">
        <v>8316</v>
      </c>
      <c r="S637" s="16">
        <v>42524.53800925926</v>
      </c>
      <c r="T637" s="16">
        <v>42561.957638888889</v>
      </c>
      <c r="U637">
        <f t="shared" si="54"/>
        <v>155.94999999999999</v>
      </c>
    </row>
    <row r="638" spans="1:21" ht="48" x14ac:dyDescent="0.2">
      <c r="A638" s="10">
        <v>3703</v>
      </c>
      <c r="B638" s="3" t="s">
        <v>3700</v>
      </c>
      <c r="C638" s="3" t="s">
        <v>7813</v>
      </c>
      <c r="D638" s="6">
        <v>1050</v>
      </c>
      <c r="E638" s="8">
        <v>1296</v>
      </c>
      <c r="F638" t="s">
        <v>8218</v>
      </c>
      <c r="G638" t="s">
        <v>8223</v>
      </c>
      <c r="H638" t="s">
        <v>8245</v>
      </c>
      <c r="I638">
        <v>1471071540</v>
      </c>
      <c r="J638">
        <v>1467720388</v>
      </c>
      <c r="K638" t="b">
        <v>0</v>
      </c>
      <c r="L638">
        <v>30</v>
      </c>
      <c r="M638" t="b">
        <v>1</v>
      </c>
      <c r="N638" t="s">
        <v>8269</v>
      </c>
      <c r="O638">
        <v>123</v>
      </c>
      <c r="P638">
        <v>43.2</v>
      </c>
      <c r="Q638" s="12" t="s">
        <v>8315</v>
      </c>
      <c r="R638" t="s">
        <v>8316</v>
      </c>
      <c r="S638" s="16">
        <v>42556.504490740743</v>
      </c>
      <c r="T638" s="16">
        <v>42595.290972222225</v>
      </c>
      <c r="U638">
        <f t="shared" si="54"/>
        <v>43.2</v>
      </c>
    </row>
    <row r="639" spans="1:21" ht="48" x14ac:dyDescent="0.2">
      <c r="A639" s="10">
        <v>3704</v>
      </c>
      <c r="B639" s="3" t="s">
        <v>3701</v>
      </c>
      <c r="C639" s="3" t="s">
        <v>7814</v>
      </c>
      <c r="D639" s="6">
        <v>300</v>
      </c>
      <c r="E639" s="8">
        <v>409.01</v>
      </c>
      <c r="F639" t="s">
        <v>8218</v>
      </c>
      <c r="G639" t="s">
        <v>8224</v>
      </c>
      <c r="H639" t="s">
        <v>8246</v>
      </c>
      <c r="I639">
        <v>1464712394</v>
      </c>
      <c r="J639">
        <v>1459528394</v>
      </c>
      <c r="K639" t="b">
        <v>0</v>
      </c>
      <c r="L639">
        <v>27</v>
      </c>
      <c r="M639" t="b">
        <v>1</v>
      </c>
      <c r="N639" t="s">
        <v>8269</v>
      </c>
      <c r="O639">
        <v>136</v>
      </c>
      <c r="P639">
        <v>15.15</v>
      </c>
      <c r="Q639" s="12" t="s">
        <v>8315</v>
      </c>
      <c r="R639" t="s">
        <v>8316</v>
      </c>
      <c r="S639" s="16">
        <v>42461.689745370371</v>
      </c>
      <c r="T639" s="16">
        <v>42521.689745370371</v>
      </c>
      <c r="U639">
        <f t="shared" si="54"/>
        <v>15.15</v>
      </c>
    </row>
    <row r="640" spans="1:21" ht="48" x14ac:dyDescent="0.2">
      <c r="A640" s="10">
        <v>3705</v>
      </c>
      <c r="B640" s="3" t="s">
        <v>3702</v>
      </c>
      <c r="C640" s="3" t="s">
        <v>7815</v>
      </c>
      <c r="D640" s="6">
        <v>2827</v>
      </c>
      <c r="E640" s="8">
        <v>2925</v>
      </c>
      <c r="F640" t="s">
        <v>8218</v>
      </c>
      <c r="G640" t="s">
        <v>8223</v>
      </c>
      <c r="H640" t="s">
        <v>8245</v>
      </c>
      <c r="I640">
        <v>1403546400</v>
      </c>
      <c r="J640">
        <v>1401714114</v>
      </c>
      <c r="K640" t="b">
        <v>0</v>
      </c>
      <c r="L640">
        <v>35</v>
      </c>
      <c r="M640" t="b">
        <v>1</v>
      </c>
      <c r="N640" t="s">
        <v>8269</v>
      </c>
      <c r="O640">
        <v>103</v>
      </c>
      <c r="P640">
        <v>83.57</v>
      </c>
      <c r="Q640" s="12" t="s">
        <v>8315</v>
      </c>
      <c r="R640" t="s">
        <v>8316</v>
      </c>
      <c r="S640" s="16">
        <v>41792.542986111112</v>
      </c>
      <c r="T640" s="16">
        <v>41813.75</v>
      </c>
      <c r="U640">
        <f t="shared" si="54"/>
        <v>83.57</v>
      </c>
    </row>
    <row r="641" spans="1:21" ht="32" x14ac:dyDescent="0.2">
      <c r="A641" s="10">
        <v>3706</v>
      </c>
      <c r="B641" s="3" t="s">
        <v>3703</v>
      </c>
      <c r="C641" s="3" t="s">
        <v>7816</v>
      </c>
      <c r="D641" s="6">
        <v>1500</v>
      </c>
      <c r="E641" s="8">
        <v>1820</v>
      </c>
      <c r="F641" t="s">
        <v>8218</v>
      </c>
      <c r="G641" t="s">
        <v>8223</v>
      </c>
      <c r="H641" t="s">
        <v>8245</v>
      </c>
      <c r="I641">
        <v>1410558949</v>
      </c>
      <c r="J641">
        <v>1409262949</v>
      </c>
      <c r="K641" t="b">
        <v>0</v>
      </c>
      <c r="L641">
        <v>13</v>
      </c>
      <c r="M641" t="b">
        <v>1</v>
      </c>
      <c r="N641" t="s">
        <v>8269</v>
      </c>
      <c r="O641">
        <v>121</v>
      </c>
      <c r="P641">
        <v>140</v>
      </c>
      <c r="Q641" s="12" t="s">
        <v>8315</v>
      </c>
      <c r="R641" t="s">
        <v>8316</v>
      </c>
      <c r="S641" s="16">
        <v>41879.913761574076</v>
      </c>
      <c r="T641" s="16">
        <v>41894.913761574076</v>
      </c>
      <c r="U641">
        <f t="shared" ref="U641:U695" si="55">IFERROR(ROUND(E641/L641,2),0)</f>
        <v>140</v>
      </c>
    </row>
    <row r="642" spans="1:21" ht="32" x14ac:dyDescent="0.2">
      <c r="A642" s="10">
        <v>3707</v>
      </c>
      <c r="B642" s="3" t="s">
        <v>3704</v>
      </c>
      <c r="C642" s="3" t="s">
        <v>7817</v>
      </c>
      <c r="D642" s="6">
        <v>1000</v>
      </c>
      <c r="E642" s="8">
        <v>1860</v>
      </c>
      <c r="F642" t="s">
        <v>8218</v>
      </c>
      <c r="G642" t="s">
        <v>8223</v>
      </c>
      <c r="H642" t="s">
        <v>8245</v>
      </c>
      <c r="I642">
        <v>1469165160</v>
      </c>
      <c r="J642">
        <v>1467335378</v>
      </c>
      <c r="K642" t="b">
        <v>0</v>
      </c>
      <c r="L642">
        <v>23</v>
      </c>
      <c r="M642" t="b">
        <v>1</v>
      </c>
      <c r="N642" t="s">
        <v>8269</v>
      </c>
      <c r="O642">
        <v>186</v>
      </c>
      <c r="P642">
        <v>80.87</v>
      </c>
      <c r="Q642" s="12" t="s">
        <v>8315</v>
      </c>
      <c r="R642" t="s">
        <v>8316</v>
      </c>
      <c r="S642" s="16">
        <v>42552.048356481479</v>
      </c>
      <c r="T642" s="16">
        <v>42573.226388888885</v>
      </c>
      <c r="U642">
        <f t="shared" si="55"/>
        <v>80.87</v>
      </c>
    </row>
    <row r="643" spans="1:21" ht="48" x14ac:dyDescent="0.2">
      <c r="A643" s="10">
        <v>3708</v>
      </c>
      <c r="B643" s="3" t="s">
        <v>3705</v>
      </c>
      <c r="C643" s="3" t="s">
        <v>7818</v>
      </c>
      <c r="D643" s="6">
        <v>700</v>
      </c>
      <c r="E643" s="8">
        <v>2100</v>
      </c>
      <c r="F643" t="s">
        <v>8218</v>
      </c>
      <c r="G643" t="s">
        <v>8223</v>
      </c>
      <c r="H643" t="s">
        <v>8245</v>
      </c>
      <c r="I643">
        <v>1404444286</v>
      </c>
      <c r="J643">
        <v>1403234686</v>
      </c>
      <c r="K643" t="b">
        <v>0</v>
      </c>
      <c r="L643">
        <v>39</v>
      </c>
      <c r="M643" t="b">
        <v>1</v>
      </c>
      <c r="N643" t="s">
        <v>8269</v>
      </c>
      <c r="O643">
        <v>300</v>
      </c>
      <c r="P643">
        <v>53.85</v>
      </c>
      <c r="Q643" s="12" t="s">
        <v>8315</v>
      </c>
      <c r="R643" t="s">
        <v>8316</v>
      </c>
      <c r="S643" s="16">
        <v>41810.142199074071</v>
      </c>
      <c r="T643" s="16">
        <v>41824.142199074071</v>
      </c>
      <c r="U643">
        <f t="shared" si="55"/>
        <v>53.85</v>
      </c>
    </row>
    <row r="644" spans="1:21" ht="48" x14ac:dyDescent="0.2">
      <c r="A644" s="10">
        <v>3709</v>
      </c>
      <c r="B644" s="3" t="s">
        <v>3706</v>
      </c>
      <c r="C644" s="3" t="s">
        <v>7819</v>
      </c>
      <c r="D644" s="6">
        <v>1000</v>
      </c>
      <c r="E644" s="8">
        <v>1082.5</v>
      </c>
      <c r="F644" t="s">
        <v>8218</v>
      </c>
      <c r="G644" t="s">
        <v>8224</v>
      </c>
      <c r="H644" t="s">
        <v>8246</v>
      </c>
      <c r="I644">
        <v>1403715546</v>
      </c>
      <c r="J644">
        <v>1401123546</v>
      </c>
      <c r="K644" t="b">
        <v>0</v>
      </c>
      <c r="L644">
        <v>35</v>
      </c>
      <c r="M644" t="b">
        <v>1</v>
      </c>
      <c r="N644" t="s">
        <v>8269</v>
      </c>
      <c r="O644">
        <v>108</v>
      </c>
      <c r="P644">
        <v>30.93</v>
      </c>
      <c r="Q644" s="12" t="s">
        <v>8315</v>
      </c>
      <c r="R644" t="s">
        <v>8316</v>
      </c>
      <c r="S644" s="16">
        <v>41785.707708333335</v>
      </c>
      <c r="T644" s="16">
        <v>41815.707708333335</v>
      </c>
      <c r="U644">
        <f t="shared" si="55"/>
        <v>30.93</v>
      </c>
    </row>
    <row r="645" spans="1:21" ht="32" x14ac:dyDescent="0.2">
      <c r="A645" s="10">
        <v>3710</v>
      </c>
      <c r="B645" s="3" t="s">
        <v>3707</v>
      </c>
      <c r="C645" s="3" t="s">
        <v>7820</v>
      </c>
      <c r="D645" s="6">
        <v>1300</v>
      </c>
      <c r="E645" s="8">
        <v>1835</v>
      </c>
      <c r="F645" t="s">
        <v>8218</v>
      </c>
      <c r="G645" t="s">
        <v>8223</v>
      </c>
      <c r="H645" t="s">
        <v>8245</v>
      </c>
      <c r="I645">
        <v>1428068988</v>
      </c>
      <c r="J645">
        <v>1425908988</v>
      </c>
      <c r="K645" t="b">
        <v>0</v>
      </c>
      <c r="L645">
        <v>27</v>
      </c>
      <c r="M645" t="b">
        <v>1</v>
      </c>
      <c r="N645" t="s">
        <v>8269</v>
      </c>
      <c r="O645">
        <v>141</v>
      </c>
      <c r="P645">
        <v>67.959999999999994</v>
      </c>
      <c r="Q645" s="12" t="s">
        <v>8315</v>
      </c>
      <c r="R645" t="s">
        <v>8316</v>
      </c>
      <c r="S645" s="16">
        <v>42072.576249999998</v>
      </c>
      <c r="T645" s="16">
        <v>42097.576249999998</v>
      </c>
      <c r="U645">
        <f t="shared" si="55"/>
        <v>67.959999999999994</v>
      </c>
    </row>
    <row r="646" spans="1:21" ht="32" x14ac:dyDescent="0.2">
      <c r="A646" s="10">
        <v>3711</v>
      </c>
      <c r="B646" s="3" t="s">
        <v>3708</v>
      </c>
      <c r="C646" s="3" t="s">
        <v>7821</v>
      </c>
      <c r="D646" s="6">
        <v>500</v>
      </c>
      <c r="E646" s="8">
        <v>570</v>
      </c>
      <c r="F646" t="s">
        <v>8218</v>
      </c>
      <c r="G646" t="s">
        <v>8223</v>
      </c>
      <c r="H646" t="s">
        <v>8245</v>
      </c>
      <c r="I646">
        <v>1402848000</v>
      </c>
      <c r="J646">
        <v>1400606573</v>
      </c>
      <c r="K646" t="b">
        <v>0</v>
      </c>
      <c r="L646">
        <v>21</v>
      </c>
      <c r="M646" t="b">
        <v>1</v>
      </c>
      <c r="N646" t="s">
        <v>8269</v>
      </c>
      <c r="O646">
        <v>114</v>
      </c>
      <c r="P646">
        <v>27.14</v>
      </c>
      <c r="Q646" s="12" t="s">
        <v>8315</v>
      </c>
      <c r="R646" t="s">
        <v>8316</v>
      </c>
      <c r="S646" s="16">
        <v>41779.724224537036</v>
      </c>
      <c r="T646" s="16">
        <v>41805.666666666664</v>
      </c>
      <c r="U646">
        <f t="shared" si="55"/>
        <v>27.14</v>
      </c>
    </row>
    <row r="647" spans="1:21" ht="48" x14ac:dyDescent="0.2">
      <c r="A647" s="10">
        <v>3712</v>
      </c>
      <c r="B647" s="3" t="s">
        <v>3709</v>
      </c>
      <c r="C647" s="3" t="s">
        <v>7822</v>
      </c>
      <c r="D647" s="6">
        <v>7500</v>
      </c>
      <c r="E647" s="8">
        <v>11530</v>
      </c>
      <c r="F647" t="s">
        <v>8218</v>
      </c>
      <c r="G647" t="s">
        <v>8223</v>
      </c>
      <c r="H647" t="s">
        <v>8245</v>
      </c>
      <c r="I647">
        <v>1433055540</v>
      </c>
      <c r="J647">
        <v>1431230867</v>
      </c>
      <c r="K647" t="b">
        <v>0</v>
      </c>
      <c r="L647">
        <v>104</v>
      </c>
      <c r="M647" t="b">
        <v>1</v>
      </c>
      <c r="N647" t="s">
        <v>8269</v>
      </c>
      <c r="O647">
        <v>154</v>
      </c>
      <c r="P647">
        <v>110.87</v>
      </c>
      <c r="Q647" s="12" t="s">
        <v>8315</v>
      </c>
      <c r="R647" t="s">
        <v>8316</v>
      </c>
      <c r="S647" s="16">
        <v>42134.172071759262</v>
      </c>
      <c r="T647" s="16">
        <v>42155.290972222225</v>
      </c>
      <c r="U647">
        <f t="shared" si="55"/>
        <v>110.87</v>
      </c>
    </row>
    <row r="648" spans="1:21" ht="48" x14ac:dyDescent="0.2">
      <c r="A648" s="10">
        <v>3713</v>
      </c>
      <c r="B648" s="3" t="s">
        <v>3710</v>
      </c>
      <c r="C648" s="3" t="s">
        <v>7823</v>
      </c>
      <c r="D648" s="6">
        <v>2000</v>
      </c>
      <c r="E648" s="8">
        <v>2030</v>
      </c>
      <c r="F648" t="s">
        <v>8218</v>
      </c>
      <c r="G648" t="s">
        <v>8223</v>
      </c>
      <c r="H648" t="s">
        <v>8245</v>
      </c>
      <c r="I648">
        <v>1465062166</v>
      </c>
      <c r="J648">
        <v>1463334166</v>
      </c>
      <c r="K648" t="b">
        <v>0</v>
      </c>
      <c r="L648">
        <v>19</v>
      </c>
      <c r="M648" t="b">
        <v>1</v>
      </c>
      <c r="N648" t="s">
        <v>8269</v>
      </c>
      <c r="O648">
        <v>102</v>
      </c>
      <c r="P648">
        <v>106.84</v>
      </c>
      <c r="Q648" s="12" t="s">
        <v>8315</v>
      </c>
      <c r="R648" t="s">
        <v>8316</v>
      </c>
      <c r="S648" s="16">
        <v>42505.738032407404</v>
      </c>
      <c r="T648" s="16">
        <v>42525.738032407404</v>
      </c>
      <c r="U648">
        <f t="shared" si="55"/>
        <v>106.84</v>
      </c>
    </row>
    <row r="649" spans="1:21" ht="48" x14ac:dyDescent="0.2">
      <c r="A649" s="10">
        <v>3714</v>
      </c>
      <c r="B649" s="3" t="s">
        <v>3711</v>
      </c>
      <c r="C649" s="3" t="s">
        <v>7824</v>
      </c>
      <c r="D649" s="6">
        <v>10000</v>
      </c>
      <c r="E649" s="8">
        <v>10235</v>
      </c>
      <c r="F649" t="s">
        <v>8218</v>
      </c>
      <c r="G649" t="s">
        <v>8223</v>
      </c>
      <c r="H649" t="s">
        <v>8245</v>
      </c>
      <c r="I649">
        <v>1432612740</v>
      </c>
      <c r="J649">
        <v>1429881667</v>
      </c>
      <c r="K649" t="b">
        <v>0</v>
      </c>
      <c r="L649">
        <v>97</v>
      </c>
      <c r="M649" t="b">
        <v>1</v>
      </c>
      <c r="N649" t="s">
        <v>8269</v>
      </c>
      <c r="O649">
        <v>102</v>
      </c>
      <c r="P649">
        <v>105.52</v>
      </c>
      <c r="Q649" s="12" t="s">
        <v>8315</v>
      </c>
      <c r="R649" t="s">
        <v>8316</v>
      </c>
      <c r="S649" s="16">
        <v>42118.556331018524</v>
      </c>
      <c r="T649" s="16">
        <v>42150.165972222225</v>
      </c>
      <c r="U649">
        <f t="shared" si="55"/>
        <v>105.52</v>
      </c>
    </row>
    <row r="650" spans="1:21" ht="48" x14ac:dyDescent="0.2">
      <c r="A650" s="10">
        <v>3715</v>
      </c>
      <c r="B650" s="3" t="s">
        <v>3712</v>
      </c>
      <c r="C650" s="3" t="s">
        <v>7825</v>
      </c>
      <c r="D650" s="6">
        <v>3500</v>
      </c>
      <c r="E650" s="8">
        <v>3590</v>
      </c>
      <c r="F650" t="s">
        <v>8218</v>
      </c>
      <c r="G650" t="s">
        <v>8224</v>
      </c>
      <c r="H650" t="s">
        <v>8246</v>
      </c>
      <c r="I650">
        <v>1427806320</v>
      </c>
      <c r="J650">
        <v>1422834819</v>
      </c>
      <c r="K650" t="b">
        <v>0</v>
      </c>
      <c r="L650">
        <v>27</v>
      </c>
      <c r="M650" t="b">
        <v>1</v>
      </c>
      <c r="N650" t="s">
        <v>8269</v>
      </c>
      <c r="O650">
        <v>103</v>
      </c>
      <c r="P650">
        <v>132.96</v>
      </c>
      <c r="Q650" s="12" t="s">
        <v>8315</v>
      </c>
      <c r="R650" t="s">
        <v>8316</v>
      </c>
      <c r="S650" s="16">
        <v>42036.995590277773</v>
      </c>
      <c r="T650" s="16">
        <v>42094.536111111112</v>
      </c>
      <c r="U650">
        <f t="shared" si="55"/>
        <v>132.96</v>
      </c>
    </row>
    <row r="651" spans="1:21" ht="48" x14ac:dyDescent="0.2">
      <c r="A651" s="10">
        <v>3716</v>
      </c>
      <c r="B651" s="3" t="s">
        <v>3713</v>
      </c>
      <c r="C651" s="3" t="s">
        <v>7826</v>
      </c>
      <c r="D651" s="6">
        <v>800</v>
      </c>
      <c r="E651" s="8">
        <v>1246</v>
      </c>
      <c r="F651" t="s">
        <v>8218</v>
      </c>
      <c r="G651" t="s">
        <v>8223</v>
      </c>
      <c r="H651" t="s">
        <v>8245</v>
      </c>
      <c r="I651">
        <v>1453411109</v>
      </c>
      <c r="J651">
        <v>1450819109</v>
      </c>
      <c r="K651" t="b">
        <v>0</v>
      </c>
      <c r="L651">
        <v>24</v>
      </c>
      <c r="M651" t="b">
        <v>1</v>
      </c>
      <c r="N651" t="s">
        <v>8269</v>
      </c>
      <c r="O651">
        <v>156</v>
      </c>
      <c r="P651">
        <v>51.92</v>
      </c>
      <c r="Q651" s="12" t="s">
        <v>8315</v>
      </c>
      <c r="R651" t="s">
        <v>8316</v>
      </c>
      <c r="S651" s="16">
        <v>42360.887835648144</v>
      </c>
      <c r="T651" s="16">
        <v>42390.887835648144</v>
      </c>
      <c r="U651">
        <f t="shared" si="55"/>
        <v>51.92</v>
      </c>
    </row>
    <row r="652" spans="1:21" ht="32" x14ac:dyDescent="0.2">
      <c r="A652" s="10">
        <v>3717</v>
      </c>
      <c r="B652" s="3" t="s">
        <v>3714</v>
      </c>
      <c r="C652" s="3" t="s">
        <v>7827</v>
      </c>
      <c r="D652" s="6">
        <v>4000</v>
      </c>
      <c r="E652" s="8">
        <v>4030</v>
      </c>
      <c r="F652" t="s">
        <v>8218</v>
      </c>
      <c r="G652" t="s">
        <v>8224</v>
      </c>
      <c r="H652" t="s">
        <v>8246</v>
      </c>
      <c r="I652">
        <v>1431204449</v>
      </c>
      <c r="J652">
        <v>1428526049</v>
      </c>
      <c r="K652" t="b">
        <v>0</v>
      </c>
      <c r="L652">
        <v>13</v>
      </c>
      <c r="M652" t="b">
        <v>1</v>
      </c>
      <c r="N652" t="s">
        <v>8269</v>
      </c>
      <c r="O652">
        <v>101</v>
      </c>
      <c r="P652">
        <v>310</v>
      </c>
      <c r="Q652" s="12" t="s">
        <v>8315</v>
      </c>
      <c r="R652" t="s">
        <v>8316</v>
      </c>
      <c r="S652" s="16">
        <v>42102.866307870368</v>
      </c>
      <c r="T652" s="16">
        <v>42133.866307870368</v>
      </c>
      <c r="U652">
        <f t="shared" si="55"/>
        <v>310</v>
      </c>
    </row>
    <row r="653" spans="1:21" ht="32" x14ac:dyDescent="0.2">
      <c r="A653" s="10">
        <v>3718</v>
      </c>
      <c r="B653" s="3" t="s">
        <v>3715</v>
      </c>
      <c r="C653" s="3" t="s">
        <v>7828</v>
      </c>
      <c r="D653" s="6">
        <v>500</v>
      </c>
      <c r="E653" s="8">
        <v>1197</v>
      </c>
      <c r="F653" t="s">
        <v>8218</v>
      </c>
      <c r="G653" t="s">
        <v>8224</v>
      </c>
      <c r="H653" t="s">
        <v>8246</v>
      </c>
      <c r="I653">
        <v>1425057075</v>
      </c>
      <c r="J653">
        <v>1422465075</v>
      </c>
      <c r="K653" t="b">
        <v>0</v>
      </c>
      <c r="L653">
        <v>46</v>
      </c>
      <c r="M653" t="b">
        <v>1</v>
      </c>
      <c r="N653" t="s">
        <v>8269</v>
      </c>
      <c r="O653">
        <v>239</v>
      </c>
      <c r="P653">
        <v>26.02</v>
      </c>
      <c r="Q653" s="12" t="s">
        <v>8315</v>
      </c>
      <c r="R653" t="s">
        <v>8316</v>
      </c>
      <c r="S653" s="16">
        <v>42032.716145833328</v>
      </c>
      <c r="T653" s="16">
        <v>42062.716145833328</v>
      </c>
      <c r="U653">
        <f t="shared" si="55"/>
        <v>26.02</v>
      </c>
    </row>
    <row r="654" spans="1:21" ht="32" x14ac:dyDescent="0.2">
      <c r="A654" s="10">
        <v>3719</v>
      </c>
      <c r="B654" s="3" t="s">
        <v>3716</v>
      </c>
      <c r="C654" s="3" t="s">
        <v>7829</v>
      </c>
      <c r="D654" s="6">
        <v>200</v>
      </c>
      <c r="E654" s="8">
        <v>420</v>
      </c>
      <c r="F654" t="s">
        <v>8218</v>
      </c>
      <c r="G654" t="s">
        <v>8224</v>
      </c>
      <c r="H654" t="s">
        <v>8246</v>
      </c>
      <c r="I654">
        <v>1434994266</v>
      </c>
      <c r="J654">
        <v>1432402266</v>
      </c>
      <c r="K654" t="b">
        <v>0</v>
      </c>
      <c r="L654">
        <v>4</v>
      </c>
      <c r="M654" t="b">
        <v>1</v>
      </c>
      <c r="N654" t="s">
        <v>8269</v>
      </c>
      <c r="O654">
        <v>210</v>
      </c>
      <c r="P654">
        <v>105</v>
      </c>
      <c r="Q654" s="12" t="s">
        <v>8315</v>
      </c>
      <c r="R654" t="s">
        <v>8316</v>
      </c>
      <c r="S654" s="16">
        <v>42147.729930555557</v>
      </c>
      <c r="T654" s="16">
        <v>42177.729930555557</v>
      </c>
      <c r="U654">
        <f t="shared" si="55"/>
        <v>105</v>
      </c>
    </row>
    <row r="655" spans="1:21" ht="32" x14ac:dyDescent="0.2">
      <c r="A655" s="10">
        <v>3720</v>
      </c>
      <c r="B655" s="3" t="s">
        <v>3717</v>
      </c>
      <c r="C655" s="3" t="s">
        <v>7830</v>
      </c>
      <c r="D655" s="6">
        <v>3300</v>
      </c>
      <c r="E655" s="8">
        <v>3449</v>
      </c>
      <c r="F655" t="s">
        <v>8218</v>
      </c>
      <c r="G655" t="s">
        <v>8223</v>
      </c>
      <c r="H655" t="s">
        <v>8245</v>
      </c>
      <c r="I655">
        <v>1435881006</v>
      </c>
      <c r="J655">
        <v>1433980206</v>
      </c>
      <c r="K655" t="b">
        <v>0</v>
      </c>
      <c r="L655">
        <v>40</v>
      </c>
      <c r="M655" t="b">
        <v>1</v>
      </c>
      <c r="N655" t="s">
        <v>8269</v>
      </c>
      <c r="O655">
        <v>105</v>
      </c>
      <c r="P655">
        <v>86.23</v>
      </c>
      <c r="Q655" s="12" t="s">
        <v>8315</v>
      </c>
      <c r="R655" t="s">
        <v>8316</v>
      </c>
      <c r="S655" s="16">
        <v>42165.993125000001</v>
      </c>
      <c r="T655" s="16">
        <v>42187.993125000001</v>
      </c>
      <c r="U655">
        <f t="shared" si="55"/>
        <v>86.23</v>
      </c>
    </row>
    <row r="656" spans="1:21" ht="48" x14ac:dyDescent="0.2">
      <c r="A656" s="10">
        <v>3721</v>
      </c>
      <c r="B656" s="3" t="s">
        <v>3718</v>
      </c>
      <c r="C656" s="3" t="s">
        <v>7831</v>
      </c>
      <c r="D656" s="6">
        <v>5000</v>
      </c>
      <c r="E656" s="8">
        <v>5040</v>
      </c>
      <c r="F656" t="s">
        <v>8218</v>
      </c>
      <c r="G656" t="s">
        <v>8223</v>
      </c>
      <c r="H656" t="s">
        <v>8245</v>
      </c>
      <c r="I656">
        <v>1415230084</v>
      </c>
      <c r="J656">
        <v>1413412084</v>
      </c>
      <c r="K656" t="b">
        <v>0</v>
      </c>
      <c r="L656">
        <v>44</v>
      </c>
      <c r="M656" t="b">
        <v>1</v>
      </c>
      <c r="N656" t="s">
        <v>8269</v>
      </c>
      <c r="O656">
        <v>101</v>
      </c>
      <c r="P656">
        <v>114.55</v>
      </c>
      <c r="Q656" s="12" t="s">
        <v>8315</v>
      </c>
      <c r="R656" t="s">
        <v>8316</v>
      </c>
      <c r="S656" s="16">
        <v>41927.936157407406</v>
      </c>
      <c r="T656" s="16">
        <v>41948.977824074071</v>
      </c>
      <c r="U656">
        <f t="shared" si="55"/>
        <v>114.55</v>
      </c>
    </row>
    <row r="657" spans="1:21" ht="48" x14ac:dyDescent="0.2">
      <c r="A657" s="10">
        <v>3722</v>
      </c>
      <c r="B657" s="3" t="s">
        <v>3719</v>
      </c>
      <c r="C657" s="3" t="s">
        <v>7832</v>
      </c>
      <c r="D657" s="6">
        <v>1500</v>
      </c>
      <c r="E657" s="8">
        <v>1668</v>
      </c>
      <c r="F657" t="s">
        <v>8218</v>
      </c>
      <c r="G657" t="s">
        <v>8228</v>
      </c>
      <c r="H657" t="s">
        <v>8250</v>
      </c>
      <c r="I657">
        <v>1455231540</v>
      </c>
      <c r="J657">
        <v>1452614847</v>
      </c>
      <c r="K657" t="b">
        <v>0</v>
      </c>
      <c r="L657">
        <v>35</v>
      </c>
      <c r="M657" t="b">
        <v>1</v>
      </c>
      <c r="N657" t="s">
        <v>8269</v>
      </c>
      <c r="O657">
        <v>111</v>
      </c>
      <c r="P657">
        <v>47.66</v>
      </c>
      <c r="Q657" s="12" t="s">
        <v>8315</v>
      </c>
      <c r="R657" t="s">
        <v>8316</v>
      </c>
      <c r="S657" s="16">
        <v>42381.671840277777</v>
      </c>
      <c r="T657" s="16">
        <v>42411.957638888889</v>
      </c>
      <c r="U657">
        <f t="shared" si="55"/>
        <v>47.66</v>
      </c>
    </row>
    <row r="658" spans="1:21" ht="16" x14ac:dyDescent="0.2">
      <c r="A658" s="10">
        <v>3723</v>
      </c>
      <c r="B658" s="3" t="s">
        <v>3720</v>
      </c>
      <c r="C658" s="3" t="s">
        <v>7833</v>
      </c>
      <c r="D658" s="6">
        <v>4500</v>
      </c>
      <c r="E658" s="8">
        <v>4592</v>
      </c>
      <c r="F658" t="s">
        <v>8218</v>
      </c>
      <c r="G658" t="s">
        <v>8224</v>
      </c>
      <c r="H658" t="s">
        <v>8246</v>
      </c>
      <c r="I658">
        <v>1417374262</v>
      </c>
      <c r="J658">
        <v>1414778662</v>
      </c>
      <c r="K658" t="b">
        <v>0</v>
      </c>
      <c r="L658">
        <v>63</v>
      </c>
      <c r="M658" t="b">
        <v>1</v>
      </c>
      <c r="N658" t="s">
        <v>8269</v>
      </c>
      <c r="O658">
        <v>102</v>
      </c>
      <c r="P658">
        <v>72.89</v>
      </c>
      <c r="Q658" s="12" t="s">
        <v>8315</v>
      </c>
      <c r="R658" t="s">
        <v>8316</v>
      </c>
      <c r="S658" s="16">
        <v>41943.753032407411</v>
      </c>
      <c r="T658" s="16">
        <v>41973.794699074075</v>
      </c>
      <c r="U658">
        <f t="shared" si="55"/>
        <v>72.89</v>
      </c>
    </row>
    <row r="659" spans="1:21" ht="48" x14ac:dyDescent="0.2">
      <c r="A659" s="10">
        <v>3724</v>
      </c>
      <c r="B659" s="3" t="s">
        <v>3721</v>
      </c>
      <c r="C659" s="3" t="s">
        <v>7834</v>
      </c>
      <c r="D659" s="6">
        <v>4300</v>
      </c>
      <c r="E659" s="8">
        <v>4409.55</v>
      </c>
      <c r="F659" t="s">
        <v>8218</v>
      </c>
      <c r="G659" t="s">
        <v>8224</v>
      </c>
      <c r="H659" t="s">
        <v>8246</v>
      </c>
      <c r="I659">
        <v>1462402800</v>
      </c>
      <c r="J659">
        <v>1459856860</v>
      </c>
      <c r="K659" t="b">
        <v>0</v>
      </c>
      <c r="L659">
        <v>89</v>
      </c>
      <c r="M659" t="b">
        <v>1</v>
      </c>
      <c r="N659" t="s">
        <v>8269</v>
      </c>
      <c r="O659">
        <v>103</v>
      </c>
      <c r="P659">
        <v>49.55</v>
      </c>
      <c r="Q659" s="12" t="s">
        <v>8315</v>
      </c>
      <c r="R659" t="s">
        <v>8316</v>
      </c>
      <c r="S659" s="16">
        <v>42465.491435185191</v>
      </c>
      <c r="T659" s="16">
        <v>42494.958333333328</v>
      </c>
      <c r="U659">
        <f t="shared" si="55"/>
        <v>49.55</v>
      </c>
    </row>
    <row r="660" spans="1:21" ht="48" x14ac:dyDescent="0.2">
      <c r="A660" s="10">
        <v>3725</v>
      </c>
      <c r="B660" s="3" t="s">
        <v>3722</v>
      </c>
      <c r="C660" s="3" t="s">
        <v>7835</v>
      </c>
      <c r="D660" s="6">
        <v>300</v>
      </c>
      <c r="E660" s="8">
        <v>381</v>
      </c>
      <c r="F660" t="s">
        <v>8218</v>
      </c>
      <c r="G660" t="s">
        <v>8224</v>
      </c>
      <c r="H660" t="s">
        <v>8246</v>
      </c>
      <c r="I660">
        <v>1455831000</v>
      </c>
      <c r="J660">
        <v>1454366467</v>
      </c>
      <c r="K660" t="b">
        <v>0</v>
      </c>
      <c r="L660">
        <v>15</v>
      </c>
      <c r="M660" t="b">
        <v>1</v>
      </c>
      <c r="N660" t="s">
        <v>8269</v>
      </c>
      <c r="O660">
        <v>127</v>
      </c>
      <c r="P660">
        <v>25.4</v>
      </c>
      <c r="Q660" s="12" t="s">
        <v>8315</v>
      </c>
      <c r="R660" t="s">
        <v>8316</v>
      </c>
      <c r="S660" s="16">
        <v>42401.945219907408</v>
      </c>
      <c r="T660" s="16">
        <v>42418.895833333328</v>
      </c>
      <c r="U660">
        <f t="shared" si="55"/>
        <v>25.4</v>
      </c>
    </row>
    <row r="661" spans="1:21" ht="48" x14ac:dyDescent="0.2">
      <c r="A661" s="10">
        <v>3726</v>
      </c>
      <c r="B661" s="3" t="s">
        <v>3723</v>
      </c>
      <c r="C661" s="3" t="s">
        <v>7836</v>
      </c>
      <c r="D661" s="6">
        <v>850</v>
      </c>
      <c r="E661" s="8">
        <v>2879</v>
      </c>
      <c r="F661" t="s">
        <v>8218</v>
      </c>
      <c r="G661" t="s">
        <v>8223</v>
      </c>
      <c r="H661" t="s">
        <v>8245</v>
      </c>
      <c r="I661">
        <v>1461963600</v>
      </c>
      <c r="J661">
        <v>1459567371</v>
      </c>
      <c r="K661" t="b">
        <v>0</v>
      </c>
      <c r="L661">
        <v>46</v>
      </c>
      <c r="M661" t="b">
        <v>1</v>
      </c>
      <c r="N661" t="s">
        <v>8269</v>
      </c>
      <c r="O661">
        <v>339</v>
      </c>
      <c r="P661">
        <v>62.59</v>
      </c>
      <c r="Q661" s="12" t="s">
        <v>8315</v>
      </c>
      <c r="R661" t="s">
        <v>8316</v>
      </c>
      <c r="S661" s="16">
        <v>42462.140868055561</v>
      </c>
      <c r="T661" s="16">
        <v>42489.875</v>
      </c>
      <c r="U661">
        <f t="shared" si="55"/>
        <v>62.59</v>
      </c>
    </row>
    <row r="662" spans="1:21" ht="48" x14ac:dyDescent="0.2">
      <c r="A662" s="10">
        <v>3727</v>
      </c>
      <c r="B662" s="3" t="s">
        <v>3724</v>
      </c>
      <c r="C662" s="3" t="s">
        <v>7837</v>
      </c>
      <c r="D662" s="6">
        <v>2000</v>
      </c>
      <c r="E662" s="8">
        <v>2015</v>
      </c>
      <c r="F662" t="s">
        <v>8218</v>
      </c>
      <c r="G662" t="s">
        <v>8223</v>
      </c>
      <c r="H662" t="s">
        <v>8245</v>
      </c>
      <c r="I662">
        <v>1476939300</v>
      </c>
      <c r="J662">
        <v>1474273294</v>
      </c>
      <c r="K662" t="b">
        <v>0</v>
      </c>
      <c r="L662">
        <v>33</v>
      </c>
      <c r="M662" t="b">
        <v>1</v>
      </c>
      <c r="N662" t="s">
        <v>8269</v>
      </c>
      <c r="O662">
        <v>101</v>
      </c>
      <c r="P662">
        <v>61.06</v>
      </c>
      <c r="Q662" s="12" t="s">
        <v>8315</v>
      </c>
      <c r="R662" t="s">
        <v>8316</v>
      </c>
      <c r="S662" s="16">
        <v>42632.348310185189</v>
      </c>
      <c r="T662" s="16">
        <v>42663.204861111109</v>
      </c>
      <c r="U662">
        <f t="shared" si="55"/>
        <v>61.06</v>
      </c>
    </row>
    <row r="663" spans="1:21" ht="48" x14ac:dyDescent="0.2">
      <c r="A663" s="10">
        <v>3808</v>
      </c>
      <c r="B663" s="3" t="s">
        <v>3805</v>
      </c>
      <c r="C663" s="3" t="s">
        <v>7918</v>
      </c>
      <c r="D663" s="6">
        <v>1000</v>
      </c>
      <c r="E663" s="8">
        <v>1000</v>
      </c>
      <c r="F663" t="s">
        <v>8218</v>
      </c>
      <c r="G663" t="s">
        <v>8224</v>
      </c>
      <c r="H663" t="s">
        <v>8246</v>
      </c>
      <c r="I663">
        <v>1429955619</v>
      </c>
      <c r="J663">
        <v>1424775219</v>
      </c>
      <c r="K663" t="b">
        <v>0</v>
      </c>
      <c r="L663">
        <v>24</v>
      </c>
      <c r="M663" t="b">
        <v>1</v>
      </c>
      <c r="N663" t="s">
        <v>8269</v>
      </c>
      <c r="O663">
        <v>100</v>
      </c>
      <c r="P663">
        <v>41.67</v>
      </c>
      <c r="Q663" s="12" t="s">
        <v>8315</v>
      </c>
      <c r="R663" t="s">
        <v>8316</v>
      </c>
      <c r="S663" s="16">
        <v>42059.453923611116</v>
      </c>
      <c r="T663" s="16">
        <v>42119.412256944444</v>
      </c>
      <c r="U663">
        <f t="shared" si="55"/>
        <v>41.67</v>
      </c>
    </row>
    <row r="664" spans="1:21" ht="48" x14ac:dyDescent="0.2">
      <c r="A664" s="10">
        <v>3809</v>
      </c>
      <c r="B664" s="3" t="s">
        <v>3806</v>
      </c>
      <c r="C664" s="3" t="s">
        <v>7919</v>
      </c>
      <c r="D664" s="6">
        <v>2000</v>
      </c>
      <c r="E664" s="8">
        <v>2025</v>
      </c>
      <c r="F664" t="s">
        <v>8218</v>
      </c>
      <c r="G664" t="s">
        <v>8224</v>
      </c>
      <c r="H664" t="s">
        <v>8246</v>
      </c>
      <c r="I664">
        <v>1406761200</v>
      </c>
      <c r="J664">
        <v>1402403907</v>
      </c>
      <c r="K664" t="b">
        <v>0</v>
      </c>
      <c r="L664">
        <v>38</v>
      </c>
      <c r="M664" t="b">
        <v>1</v>
      </c>
      <c r="N664" t="s">
        <v>8269</v>
      </c>
      <c r="O664">
        <v>101</v>
      </c>
      <c r="P664">
        <v>53.29</v>
      </c>
      <c r="Q664" s="12" t="s">
        <v>8315</v>
      </c>
      <c r="R664" t="s">
        <v>8316</v>
      </c>
      <c r="S664" s="16">
        <v>41800.526701388888</v>
      </c>
      <c r="T664" s="16">
        <v>41850.958333333336</v>
      </c>
      <c r="U664">
        <f t="shared" si="55"/>
        <v>53.29</v>
      </c>
    </row>
    <row r="665" spans="1:21" ht="48" x14ac:dyDescent="0.2">
      <c r="A665" s="10">
        <v>3810</v>
      </c>
      <c r="B665" s="3" t="s">
        <v>3807</v>
      </c>
      <c r="C665" s="3" t="s">
        <v>7920</v>
      </c>
      <c r="D665" s="6">
        <v>1500</v>
      </c>
      <c r="E665" s="8">
        <v>1826</v>
      </c>
      <c r="F665" t="s">
        <v>8218</v>
      </c>
      <c r="G665" t="s">
        <v>8223</v>
      </c>
      <c r="H665" t="s">
        <v>8245</v>
      </c>
      <c r="I665">
        <v>1426965758</v>
      </c>
      <c r="J665">
        <v>1424377358</v>
      </c>
      <c r="K665" t="b">
        <v>0</v>
      </c>
      <c r="L665">
        <v>26</v>
      </c>
      <c r="M665" t="b">
        <v>1</v>
      </c>
      <c r="N665" t="s">
        <v>8269</v>
      </c>
      <c r="O665">
        <v>122</v>
      </c>
      <c r="P665">
        <v>70.23</v>
      </c>
      <c r="Q665" s="12" t="s">
        <v>8315</v>
      </c>
      <c r="R665" t="s">
        <v>8316</v>
      </c>
      <c r="S665" s="16">
        <v>42054.849050925928</v>
      </c>
      <c r="T665" s="16">
        <v>42084.807384259257</v>
      </c>
      <c r="U665">
        <f t="shared" si="55"/>
        <v>70.23</v>
      </c>
    </row>
    <row r="666" spans="1:21" ht="48" x14ac:dyDescent="0.2">
      <c r="A666" s="10">
        <v>3811</v>
      </c>
      <c r="B666" s="3" t="s">
        <v>3808</v>
      </c>
      <c r="C666" s="3" t="s">
        <v>7921</v>
      </c>
      <c r="D666" s="6">
        <v>250</v>
      </c>
      <c r="E666" s="8">
        <v>825</v>
      </c>
      <c r="F666" t="s">
        <v>8218</v>
      </c>
      <c r="G666" t="s">
        <v>8224</v>
      </c>
      <c r="H666" t="s">
        <v>8246</v>
      </c>
      <c r="I666">
        <v>1464692400</v>
      </c>
      <c r="J666">
        <v>1461769373</v>
      </c>
      <c r="K666" t="b">
        <v>0</v>
      </c>
      <c r="L666">
        <v>19</v>
      </c>
      <c r="M666" t="b">
        <v>1</v>
      </c>
      <c r="N666" t="s">
        <v>8269</v>
      </c>
      <c r="O666">
        <v>330</v>
      </c>
      <c r="P666">
        <v>43.42</v>
      </c>
      <c r="Q666" s="12" t="s">
        <v>8315</v>
      </c>
      <c r="R666" t="s">
        <v>8316</v>
      </c>
      <c r="S666" s="16">
        <v>42487.62700231481</v>
      </c>
      <c r="T666" s="16">
        <v>42521.458333333328</v>
      </c>
      <c r="U666">
        <f t="shared" si="55"/>
        <v>43.42</v>
      </c>
    </row>
    <row r="667" spans="1:21" ht="48" x14ac:dyDescent="0.2">
      <c r="A667" s="10">
        <v>3812</v>
      </c>
      <c r="B667" s="3" t="s">
        <v>3809</v>
      </c>
      <c r="C667" s="3" t="s">
        <v>7922</v>
      </c>
      <c r="D667" s="6">
        <v>2000</v>
      </c>
      <c r="E667" s="8">
        <v>2191</v>
      </c>
      <c r="F667" t="s">
        <v>8218</v>
      </c>
      <c r="G667" t="s">
        <v>8228</v>
      </c>
      <c r="H667" t="s">
        <v>8250</v>
      </c>
      <c r="I667">
        <v>1433131140</v>
      </c>
      <c r="J667">
        <v>1429120908</v>
      </c>
      <c r="K667" t="b">
        <v>0</v>
      </c>
      <c r="L667">
        <v>11</v>
      </c>
      <c r="M667" t="b">
        <v>1</v>
      </c>
      <c r="N667" t="s">
        <v>8269</v>
      </c>
      <c r="O667">
        <v>110</v>
      </c>
      <c r="P667">
        <v>199.18</v>
      </c>
      <c r="Q667" s="12" t="s">
        <v>8315</v>
      </c>
      <c r="R667" t="s">
        <v>8316</v>
      </c>
      <c r="S667" s="16">
        <v>42109.751250000001</v>
      </c>
      <c r="T667" s="16">
        <v>42156.165972222225</v>
      </c>
      <c r="U667">
        <f t="shared" si="55"/>
        <v>199.18</v>
      </c>
    </row>
    <row r="668" spans="1:21" ht="48" x14ac:dyDescent="0.2">
      <c r="A668" s="10">
        <v>3813</v>
      </c>
      <c r="B668" s="3" t="s">
        <v>3810</v>
      </c>
      <c r="C668" s="3" t="s">
        <v>7923</v>
      </c>
      <c r="D668" s="6">
        <v>2100</v>
      </c>
      <c r="E668" s="8">
        <v>2119.9899999999998</v>
      </c>
      <c r="F668" t="s">
        <v>8218</v>
      </c>
      <c r="G668" t="s">
        <v>8223</v>
      </c>
      <c r="H668" t="s">
        <v>8245</v>
      </c>
      <c r="I668">
        <v>1465940580</v>
      </c>
      <c r="J668">
        <v>1462603021</v>
      </c>
      <c r="K668" t="b">
        <v>0</v>
      </c>
      <c r="L668">
        <v>27</v>
      </c>
      <c r="M668" t="b">
        <v>1</v>
      </c>
      <c r="N668" t="s">
        <v>8269</v>
      </c>
      <c r="O668">
        <v>101</v>
      </c>
      <c r="P668">
        <v>78.52</v>
      </c>
      <c r="Q668" s="12" t="s">
        <v>8315</v>
      </c>
      <c r="R668" t="s">
        <v>8316</v>
      </c>
      <c r="S668" s="16">
        <v>42497.275706018518</v>
      </c>
      <c r="T668" s="16">
        <v>42535.904861111107</v>
      </c>
      <c r="U668">
        <f t="shared" si="55"/>
        <v>78.52</v>
      </c>
    </row>
    <row r="669" spans="1:21" ht="48" x14ac:dyDescent="0.2">
      <c r="A669" s="10">
        <v>3814</v>
      </c>
      <c r="B669" s="3" t="s">
        <v>3811</v>
      </c>
      <c r="C669" s="3" t="s">
        <v>7924</v>
      </c>
      <c r="D669" s="6">
        <v>1500</v>
      </c>
      <c r="E669" s="8">
        <v>2102</v>
      </c>
      <c r="F669" t="s">
        <v>8218</v>
      </c>
      <c r="G669" t="s">
        <v>8223</v>
      </c>
      <c r="H669" t="s">
        <v>8245</v>
      </c>
      <c r="I669">
        <v>1427860740</v>
      </c>
      <c r="J669">
        <v>1424727712</v>
      </c>
      <c r="K669" t="b">
        <v>0</v>
      </c>
      <c r="L669">
        <v>34</v>
      </c>
      <c r="M669" t="b">
        <v>1</v>
      </c>
      <c r="N669" t="s">
        <v>8269</v>
      </c>
      <c r="O669">
        <v>140</v>
      </c>
      <c r="P669">
        <v>61.82</v>
      </c>
      <c r="Q669" s="12" t="s">
        <v>8315</v>
      </c>
      <c r="R669" t="s">
        <v>8316</v>
      </c>
      <c r="S669" s="16">
        <v>42058.904074074075</v>
      </c>
      <c r="T669" s="16">
        <v>42095.165972222225</v>
      </c>
      <c r="U669">
        <f t="shared" si="55"/>
        <v>61.82</v>
      </c>
    </row>
    <row r="670" spans="1:21" ht="32" x14ac:dyDescent="0.2">
      <c r="A670" s="10">
        <v>3815</v>
      </c>
      <c r="B670" s="3" t="s">
        <v>3812</v>
      </c>
      <c r="C670" s="3" t="s">
        <v>7925</v>
      </c>
      <c r="D670" s="6">
        <v>1000</v>
      </c>
      <c r="E670" s="8">
        <v>1000.01</v>
      </c>
      <c r="F670" t="s">
        <v>8218</v>
      </c>
      <c r="G670" t="s">
        <v>8224</v>
      </c>
      <c r="H670" t="s">
        <v>8246</v>
      </c>
      <c r="I670">
        <v>1440111600</v>
      </c>
      <c r="J670">
        <v>1437545657</v>
      </c>
      <c r="K670" t="b">
        <v>0</v>
      </c>
      <c r="L670">
        <v>20</v>
      </c>
      <c r="M670" t="b">
        <v>1</v>
      </c>
      <c r="N670" t="s">
        <v>8269</v>
      </c>
      <c r="O670">
        <v>100</v>
      </c>
      <c r="P670">
        <v>50</v>
      </c>
      <c r="Q670" s="12" t="s">
        <v>8315</v>
      </c>
      <c r="R670" t="s">
        <v>8316</v>
      </c>
      <c r="S670" s="16">
        <v>42207.259918981479</v>
      </c>
      <c r="T670" s="16">
        <v>42236.958333333328</v>
      </c>
      <c r="U670">
        <f t="shared" si="55"/>
        <v>50</v>
      </c>
    </row>
    <row r="671" spans="1:21" ht="64" x14ac:dyDescent="0.2">
      <c r="A671" s="10">
        <v>3816</v>
      </c>
      <c r="B671" s="3" t="s">
        <v>3813</v>
      </c>
      <c r="C671" s="3" t="s">
        <v>7926</v>
      </c>
      <c r="D671" s="6">
        <v>1500</v>
      </c>
      <c r="E671" s="8">
        <v>1788.57</v>
      </c>
      <c r="F671" t="s">
        <v>8218</v>
      </c>
      <c r="G671" t="s">
        <v>8223</v>
      </c>
      <c r="H671" t="s">
        <v>8245</v>
      </c>
      <c r="I671">
        <v>1405614823</v>
      </c>
      <c r="J671">
        <v>1403022823</v>
      </c>
      <c r="K671" t="b">
        <v>0</v>
      </c>
      <c r="L671">
        <v>37</v>
      </c>
      <c r="M671" t="b">
        <v>1</v>
      </c>
      <c r="N671" t="s">
        <v>8269</v>
      </c>
      <c r="O671">
        <v>119</v>
      </c>
      <c r="P671">
        <v>48.34</v>
      </c>
      <c r="Q671" s="12" t="s">
        <v>8315</v>
      </c>
      <c r="R671" t="s">
        <v>8316</v>
      </c>
      <c r="S671" s="16">
        <v>41807.690081018518</v>
      </c>
      <c r="T671" s="16">
        <v>41837.690081018518</v>
      </c>
      <c r="U671">
        <f t="shared" si="55"/>
        <v>48.34</v>
      </c>
    </row>
    <row r="672" spans="1:21" ht="48" x14ac:dyDescent="0.2">
      <c r="A672" s="10">
        <v>3817</v>
      </c>
      <c r="B672" s="3" t="s">
        <v>3814</v>
      </c>
      <c r="C672" s="3" t="s">
        <v>7927</v>
      </c>
      <c r="D672" s="6">
        <v>2000</v>
      </c>
      <c r="E672" s="8">
        <v>2145</v>
      </c>
      <c r="F672" t="s">
        <v>8218</v>
      </c>
      <c r="G672" t="s">
        <v>8223</v>
      </c>
      <c r="H672" t="s">
        <v>8245</v>
      </c>
      <c r="I672">
        <v>1445659140</v>
      </c>
      <c r="J672">
        <v>1444236216</v>
      </c>
      <c r="K672" t="b">
        <v>0</v>
      </c>
      <c r="L672">
        <v>20</v>
      </c>
      <c r="M672" t="b">
        <v>1</v>
      </c>
      <c r="N672" t="s">
        <v>8269</v>
      </c>
      <c r="O672">
        <v>107</v>
      </c>
      <c r="P672">
        <v>107.25</v>
      </c>
      <c r="Q672" s="12" t="s">
        <v>8315</v>
      </c>
      <c r="R672" t="s">
        <v>8316</v>
      </c>
      <c r="S672" s="16">
        <v>42284.69694444444</v>
      </c>
      <c r="T672" s="16">
        <v>42301.165972222225</v>
      </c>
      <c r="U672">
        <f t="shared" si="55"/>
        <v>107.25</v>
      </c>
    </row>
    <row r="673" spans="1:21" ht="48" x14ac:dyDescent="0.2">
      <c r="A673" s="10">
        <v>3818</v>
      </c>
      <c r="B673" s="3" t="s">
        <v>3815</v>
      </c>
      <c r="C673" s="3" t="s">
        <v>7928</v>
      </c>
      <c r="D673" s="6">
        <v>250</v>
      </c>
      <c r="E673" s="8">
        <v>570</v>
      </c>
      <c r="F673" t="s">
        <v>8218</v>
      </c>
      <c r="G673" t="s">
        <v>8223</v>
      </c>
      <c r="H673" t="s">
        <v>8245</v>
      </c>
      <c r="I673">
        <v>1426187582</v>
      </c>
      <c r="J673">
        <v>1423599182</v>
      </c>
      <c r="K673" t="b">
        <v>0</v>
      </c>
      <c r="L673">
        <v>10</v>
      </c>
      <c r="M673" t="b">
        <v>1</v>
      </c>
      <c r="N673" t="s">
        <v>8269</v>
      </c>
      <c r="O673">
        <v>228</v>
      </c>
      <c r="P673">
        <v>57</v>
      </c>
      <c r="Q673" s="12" t="s">
        <v>8315</v>
      </c>
      <c r="R673" t="s">
        <v>8316</v>
      </c>
      <c r="S673" s="16">
        <v>42045.84238425926</v>
      </c>
      <c r="T673" s="16">
        <v>42075.800717592589</v>
      </c>
      <c r="U673">
        <f t="shared" si="55"/>
        <v>57</v>
      </c>
    </row>
    <row r="674" spans="1:21" ht="32" x14ac:dyDescent="0.2">
      <c r="A674" s="10">
        <v>3819</v>
      </c>
      <c r="B674" s="3" t="s">
        <v>3816</v>
      </c>
      <c r="C674" s="3" t="s">
        <v>7817</v>
      </c>
      <c r="D674" s="6">
        <v>1000</v>
      </c>
      <c r="E674" s="8">
        <v>1064</v>
      </c>
      <c r="F674" t="s">
        <v>8218</v>
      </c>
      <c r="G674" t="s">
        <v>8223</v>
      </c>
      <c r="H674" t="s">
        <v>8245</v>
      </c>
      <c r="I674">
        <v>1437166920</v>
      </c>
      <c r="J674">
        <v>1435554104</v>
      </c>
      <c r="K674" t="b">
        <v>0</v>
      </c>
      <c r="L674">
        <v>26</v>
      </c>
      <c r="M674" t="b">
        <v>1</v>
      </c>
      <c r="N674" t="s">
        <v>8269</v>
      </c>
      <c r="O674">
        <v>106</v>
      </c>
      <c r="P674">
        <v>40.92</v>
      </c>
      <c r="Q674" s="12" t="s">
        <v>8315</v>
      </c>
      <c r="R674" t="s">
        <v>8316</v>
      </c>
      <c r="S674" s="16">
        <v>42184.209537037037</v>
      </c>
      <c r="T674" s="16">
        <v>42202.876388888893</v>
      </c>
      <c r="U674">
        <f t="shared" si="55"/>
        <v>40.92</v>
      </c>
    </row>
    <row r="675" spans="1:21" ht="48" x14ac:dyDescent="0.2">
      <c r="A675" s="10">
        <v>3820</v>
      </c>
      <c r="B675" s="3" t="s">
        <v>3817</v>
      </c>
      <c r="C675" s="3" t="s">
        <v>7929</v>
      </c>
      <c r="D675" s="6">
        <v>300</v>
      </c>
      <c r="E675" s="8">
        <v>430</v>
      </c>
      <c r="F675" t="s">
        <v>8218</v>
      </c>
      <c r="G675" t="s">
        <v>8224</v>
      </c>
      <c r="H675" t="s">
        <v>8246</v>
      </c>
      <c r="I675">
        <v>1436110717</v>
      </c>
      <c r="J675">
        <v>1433518717</v>
      </c>
      <c r="K675" t="b">
        <v>0</v>
      </c>
      <c r="L675">
        <v>20</v>
      </c>
      <c r="M675" t="b">
        <v>1</v>
      </c>
      <c r="N675" t="s">
        <v>8269</v>
      </c>
      <c r="O675">
        <v>143</v>
      </c>
      <c r="P675">
        <v>21.5</v>
      </c>
      <c r="Q675" s="12" t="s">
        <v>8315</v>
      </c>
      <c r="R675" t="s">
        <v>8316</v>
      </c>
      <c r="S675" s="16">
        <v>42160.651817129634</v>
      </c>
      <c r="T675" s="16">
        <v>42190.651817129634</v>
      </c>
      <c r="U675">
        <f t="shared" si="55"/>
        <v>21.5</v>
      </c>
    </row>
    <row r="676" spans="1:21" ht="48" x14ac:dyDescent="0.2">
      <c r="A676" s="10">
        <v>3821</v>
      </c>
      <c r="B676" s="3" t="s">
        <v>3818</v>
      </c>
      <c r="C676" s="3" t="s">
        <v>7930</v>
      </c>
      <c r="D676" s="6">
        <v>3500</v>
      </c>
      <c r="E676" s="8">
        <v>3659</v>
      </c>
      <c r="F676" t="s">
        <v>8218</v>
      </c>
      <c r="G676" t="s">
        <v>8223</v>
      </c>
      <c r="H676" t="s">
        <v>8245</v>
      </c>
      <c r="I676">
        <v>1451881207</v>
      </c>
      <c r="J676">
        <v>1449116407</v>
      </c>
      <c r="K676" t="b">
        <v>0</v>
      </c>
      <c r="L676">
        <v>46</v>
      </c>
      <c r="M676" t="b">
        <v>1</v>
      </c>
      <c r="N676" t="s">
        <v>8269</v>
      </c>
      <c r="O676">
        <v>105</v>
      </c>
      <c r="P676">
        <v>79.540000000000006</v>
      </c>
      <c r="Q676" s="12" t="s">
        <v>8315</v>
      </c>
      <c r="R676" t="s">
        <v>8316</v>
      </c>
      <c r="S676" s="16">
        <v>42341.180636574078</v>
      </c>
      <c r="T676" s="16">
        <v>42373.180636574078</v>
      </c>
      <c r="U676">
        <f t="shared" si="55"/>
        <v>79.540000000000006</v>
      </c>
    </row>
    <row r="677" spans="1:21" ht="48" x14ac:dyDescent="0.2">
      <c r="A677" s="10">
        <v>3822</v>
      </c>
      <c r="B677" s="3" t="s">
        <v>3819</v>
      </c>
      <c r="C677" s="3" t="s">
        <v>7931</v>
      </c>
      <c r="D677" s="6">
        <v>5000</v>
      </c>
      <c r="E677" s="8">
        <v>5501</v>
      </c>
      <c r="F677" t="s">
        <v>8218</v>
      </c>
      <c r="G677" t="s">
        <v>8235</v>
      </c>
      <c r="H677" t="s">
        <v>8248</v>
      </c>
      <c r="I677">
        <v>1453244340</v>
      </c>
      <c r="J677">
        <v>1448136417</v>
      </c>
      <c r="K677" t="b">
        <v>0</v>
      </c>
      <c r="L677">
        <v>76</v>
      </c>
      <c r="M677" t="b">
        <v>1</v>
      </c>
      <c r="N677" t="s">
        <v>8269</v>
      </c>
      <c r="O677">
        <v>110</v>
      </c>
      <c r="P677">
        <v>72.38</v>
      </c>
      <c r="Q677" s="12" t="s">
        <v>8315</v>
      </c>
      <c r="R677" t="s">
        <v>8316</v>
      </c>
      <c r="S677" s="16">
        <v>42329.838159722218</v>
      </c>
      <c r="T677" s="16">
        <v>42388.957638888889</v>
      </c>
      <c r="U677">
        <f t="shared" si="55"/>
        <v>72.38</v>
      </c>
    </row>
    <row r="678" spans="1:21" ht="48" x14ac:dyDescent="0.2">
      <c r="A678" s="10">
        <v>3823</v>
      </c>
      <c r="B678" s="3" t="s">
        <v>3820</v>
      </c>
      <c r="C678" s="3" t="s">
        <v>7932</v>
      </c>
      <c r="D678" s="6">
        <v>2500</v>
      </c>
      <c r="E678" s="8">
        <v>2650</v>
      </c>
      <c r="F678" t="s">
        <v>8218</v>
      </c>
      <c r="G678" t="s">
        <v>8223</v>
      </c>
      <c r="H678" t="s">
        <v>8245</v>
      </c>
      <c r="I678">
        <v>1437364740</v>
      </c>
      <c r="J678">
        <v>1434405044</v>
      </c>
      <c r="K678" t="b">
        <v>0</v>
      </c>
      <c r="L678">
        <v>41</v>
      </c>
      <c r="M678" t="b">
        <v>1</v>
      </c>
      <c r="N678" t="s">
        <v>8269</v>
      </c>
      <c r="O678">
        <v>106</v>
      </c>
      <c r="P678">
        <v>64.63</v>
      </c>
      <c r="Q678" s="12" t="s">
        <v>8315</v>
      </c>
      <c r="R678" t="s">
        <v>8316</v>
      </c>
      <c r="S678" s="16">
        <v>42170.910231481481</v>
      </c>
      <c r="T678" s="16">
        <v>42205.165972222225</v>
      </c>
      <c r="U678">
        <f t="shared" si="55"/>
        <v>64.63</v>
      </c>
    </row>
    <row r="679" spans="1:21" ht="48" x14ac:dyDescent="0.2">
      <c r="A679" s="10">
        <v>3824</v>
      </c>
      <c r="B679" s="3" t="s">
        <v>3821</v>
      </c>
      <c r="C679" s="3" t="s">
        <v>7933</v>
      </c>
      <c r="D679" s="6">
        <v>250</v>
      </c>
      <c r="E679" s="8">
        <v>270</v>
      </c>
      <c r="F679" t="s">
        <v>8218</v>
      </c>
      <c r="G679" t="s">
        <v>8224</v>
      </c>
      <c r="H679" t="s">
        <v>8246</v>
      </c>
      <c r="I679">
        <v>1470058860</v>
      </c>
      <c r="J679">
        <v>1469026903</v>
      </c>
      <c r="K679" t="b">
        <v>0</v>
      </c>
      <c r="L679">
        <v>7</v>
      </c>
      <c r="M679" t="b">
        <v>1</v>
      </c>
      <c r="N679" t="s">
        <v>8269</v>
      </c>
      <c r="O679">
        <v>108</v>
      </c>
      <c r="P679">
        <v>38.57</v>
      </c>
      <c r="Q679" s="12" t="s">
        <v>8315</v>
      </c>
      <c r="R679" t="s">
        <v>8316</v>
      </c>
      <c r="S679" s="16">
        <v>42571.626192129625</v>
      </c>
      <c r="T679" s="16">
        <v>42583.570138888885</v>
      </c>
      <c r="U679">
        <f t="shared" si="55"/>
        <v>38.57</v>
      </c>
    </row>
    <row r="680" spans="1:21" ht="48" x14ac:dyDescent="0.2">
      <c r="A680" s="10">
        <v>3825</v>
      </c>
      <c r="B680" s="3" t="s">
        <v>3822</v>
      </c>
      <c r="C680" s="3" t="s">
        <v>7934</v>
      </c>
      <c r="D680" s="6">
        <v>5000</v>
      </c>
      <c r="E680" s="8">
        <v>5271</v>
      </c>
      <c r="F680" t="s">
        <v>8218</v>
      </c>
      <c r="G680" t="s">
        <v>8223</v>
      </c>
      <c r="H680" t="s">
        <v>8245</v>
      </c>
      <c r="I680">
        <v>1434505214</v>
      </c>
      <c r="J680">
        <v>1432690814</v>
      </c>
      <c r="K680" t="b">
        <v>0</v>
      </c>
      <c r="L680">
        <v>49</v>
      </c>
      <c r="M680" t="b">
        <v>1</v>
      </c>
      <c r="N680" t="s">
        <v>8269</v>
      </c>
      <c r="O680">
        <v>105</v>
      </c>
      <c r="P680">
        <v>107.57</v>
      </c>
      <c r="Q680" s="12" t="s">
        <v>8315</v>
      </c>
      <c r="R680" t="s">
        <v>8316</v>
      </c>
      <c r="S680" s="16">
        <v>42151.069606481484</v>
      </c>
      <c r="T680" s="16">
        <v>42172.069606481484</v>
      </c>
      <c r="U680">
        <f t="shared" si="55"/>
        <v>107.57</v>
      </c>
    </row>
    <row r="681" spans="1:21" ht="32" x14ac:dyDescent="0.2">
      <c r="A681" s="10">
        <v>3826</v>
      </c>
      <c r="B681" s="3" t="s">
        <v>3823</v>
      </c>
      <c r="C681" s="3" t="s">
        <v>7935</v>
      </c>
      <c r="D681" s="6">
        <v>600</v>
      </c>
      <c r="E681" s="8">
        <v>715</v>
      </c>
      <c r="F681" t="s">
        <v>8218</v>
      </c>
      <c r="G681" t="s">
        <v>8224</v>
      </c>
      <c r="H681" t="s">
        <v>8246</v>
      </c>
      <c r="I681">
        <v>1430993394</v>
      </c>
      <c r="J681">
        <v>1428401394</v>
      </c>
      <c r="K681" t="b">
        <v>0</v>
      </c>
      <c r="L681">
        <v>26</v>
      </c>
      <c r="M681" t="b">
        <v>1</v>
      </c>
      <c r="N681" t="s">
        <v>8269</v>
      </c>
      <c r="O681">
        <v>119</v>
      </c>
      <c r="P681">
        <v>27.5</v>
      </c>
      <c r="Q681" s="12" t="s">
        <v>8315</v>
      </c>
      <c r="R681" t="s">
        <v>8316</v>
      </c>
      <c r="S681" s="16">
        <v>42101.423541666663</v>
      </c>
      <c r="T681" s="16">
        <v>42131.423541666663</v>
      </c>
      <c r="U681">
        <f t="shared" si="55"/>
        <v>27.5</v>
      </c>
    </row>
    <row r="682" spans="1:21" ht="48" x14ac:dyDescent="0.2">
      <c r="A682" s="10">
        <v>3827</v>
      </c>
      <c r="B682" s="3" t="s">
        <v>3824</v>
      </c>
      <c r="C682" s="3" t="s">
        <v>7936</v>
      </c>
      <c r="D682" s="6">
        <v>3000</v>
      </c>
      <c r="E682" s="8">
        <v>4580</v>
      </c>
      <c r="F682" t="s">
        <v>8218</v>
      </c>
      <c r="G682" t="s">
        <v>8224</v>
      </c>
      <c r="H682" t="s">
        <v>8246</v>
      </c>
      <c r="I682">
        <v>1427414400</v>
      </c>
      <c r="J682">
        <v>1422656201</v>
      </c>
      <c r="K682" t="b">
        <v>0</v>
      </c>
      <c r="L682">
        <v>65</v>
      </c>
      <c r="M682" t="b">
        <v>1</v>
      </c>
      <c r="N682" t="s">
        <v>8269</v>
      </c>
      <c r="O682">
        <v>153</v>
      </c>
      <c r="P682">
        <v>70.459999999999994</v>
      </c>
      <c r="Q682" s="12" t="s">
        <v>8315</v>
      </c>
      <c r="R682" t="s">
        <v>8316</v>
      </c>
      <c r="S682" s="16">
        <v>42034.928252314814</v>
      </c>
      <c r="T682" s="16">
        <v>42090</v>
      </c>
      <c r="U682">
        <f t="shared" si="55"/>
        <v>70.459999999999994</v>
      </c>
    </row>
    <row r="683" spans="1:21" ht="48" x14ac:dyDescent="0.2">
      <c r="A683" s="10">
        <v>3828</v>
      </c>
      <c r="B683" s="3" t="s">
        <v>3825</v>
      </c>
      <c r="C683" s="3" t="s">
        <v>7937</v>
      </c>
      <c r="D683" s="6">
        <v>5000</v>
      </c>
      <c r="E683" s="8">
        <v>5000</v>
      </c>
      <c r="F683" t="s">
        <v>8218</v>
      </c>
      <c r="G683" t="s">
        <v>8223</v>
      </c>
      <c r="H683" t="s">
        <v>8245</v>
      </c>
      <c r="I683">
        <v>1420033187</v>
      </c>
      <c r="J683">
        <v>1414845587</v>
      </c>
      <c r="K683" t="b">
        <v>0</v>
      </c>
      <c r="L683">
        <v>28</v>
      </c>
      <c r="M683" t="b">
        <v>1</v>
      </c>
      <c r="N683" t="s">
        <v>8269</v>
      </c>
      <c r="O683">
        <v>100</v>
      </c>
      <c r="P683">
        <v>178.57</v>
      </c>
      <c r="Q683" s="12" t="s">
        <v>8315</v>
      </c>
      <c r="R683" t="s">
        <v>8316</v>
      </c>
      <c r="S683" s="16">
        <v>41944.527627314819</v>
      </c>
      <c r="T683" s="16">
        <v>42004.569293981483</v>
      </c>
      <c r="U683">
        <f t="shared" si="55"/>
        <v>178.57</v>
      </c>
    </row>
    <row r="684" spans="1:21" ht="48" x14ac:dyDescent="0.2">
      <c r="A684" s="10">
        <v>3829</v>
      </c>
      <c r="B684" s="3" t="s">
        <v>3826</v>
      </c>
      <c r="C684" s="3" t="s">
        <v>7938</v>
      </c>
      <c r="D684" s="6">
        <v>500</v>
      </c>
      <c r="E684" s="8">
        <v>501</v>
      </c>
      <c r="F684" t="s">
        <v>8218</v>
      </c>
      <c r="G684" t="s">
        <v>8223</v>
      </c>
      <c r="H684" t="s">
        <v>8245</v>
      </c>
      <c r="I684">
        <v>1472676371</v>
      </c>
      <c r="J684">
        <v>1470948371</v>
      </c>
      <c r="K684" t="b">
        <v>0</v>
      </c>
      <c r="L684">
        <v>8</v>
      </c>
      <c r="M684" t="b">
        <v>1</v>
      </c>
      <c r="N684" t="s">
        <v>8269</v>
      </c>
      <c r="O684">
        <v>100</v>
      </c>
      <c r="P684">
        <v>62.63</v>
      </c>
      <c r="Q684" s="12" t="s">
        <v>8315</v>
      </c>
      <c r="R684" t="s">
        <v>8316</v>
      </c>
      <c r="S684" s="16">
        <v>42593.865405092598</v>
      </c>
      <c r="T684" s="16">
        <v>42613.865405092598</v>
      </c>
      <c r="U684">
        <f t="shared" si="55"/>
        <v>62.63</v>
      </c>
    </row>
    <row r="685" spans="1:21" ht="32" x14ac:dyDescent="0.2">
      <c r="A685" s="10">
        <v>3830</v>
      </c>
      <c r="B685" s="3" t="s">
        <v>3827</v>
      </c>
      <c r="C685" s="3" t="s">
        <v>7939</v>
      </c>
      <c r="D685" s="6">
        <v>100</v>
      </c>
      <c r="E685" s="8">
        <v>225</v>
      </c>
      <c r="F685" t="s">
        <v>8218</v>
      </c>
      <c r="G685" t="s">
        <v>8223</v>
      </c>
      <c r="H685" t="s">
        <v>8245</v>
      </c>
      <c r="I685">
        <v>1464371211</v>
      </c>
      <c r="J685">
        <v>1463161611</v>
      </c>
      <c r="K685" t="b">
        <v>0</v>
      </c>
      <c r="L685">
        <v>3</v>
      </c>
      <c r="M685" t="b">
        <v>1</v>
      </c>
      <c r="N685" t="s">
        <v>8269</v>
      </c>
      <c r="O685">
        <v>225</v>
      </c>
      <c r="P685">
        <v>75</v>
      </c>
      <c r="Q685" s="12" t="s">
        <v>8315</v>
      </c>
      <c r="R685" t="s">
        <v>8316</v>
      </c>
      <c r="S685" s="16">
        <v>42503.740868055553</v>
      </c>
      <c r="T685" s="16">
        <v>42517.740868055553</v>
      </c>
      <c r="U685">
        <f t="shared" si="55"/>
        <v>75</v>
      </c>
    </row>
    <row r="686" spans="1:21" ht="48" x14ac:dyDescent="0.2">
      <c r="A686" s="10">
        <v>3831</v>
      </c>
      <c r="B686" s="3" t="s">
        <v>3828</v>
      </c>
      <c r="C686" s="3" t="s">
        <v>7940</v>
      </c>
      <c r="D686" s="6">
        <v>500</v>
      </c>
      <c r="E686" s="8">
        <v>530.11</v>
      </c>
      <c r="F686" t="s">
        <v>8218</v>
      </c>
      <c r="G686" t="s">
        <v>8223</v>
      </c>
      <c r="H686" t="s">
        <v>8245</v>
      </c>
      <c r="I686">
        <v>1415222545</v>
      </c>
      <c r="J686">
        <v>1413404545</v>
      </c>
      <c r="K686" t="b">
        <v>0</v>
      </c>
      <c r="L686">
        <v>9</v>
      </c>
      <c r="M686" t="b">
        <v>1</v>
      </c>
      <c r="N686" t="s">
        <v>8269</v>
      </c>
      <c r="O686">
        <v>106</v>
      </c>
      <c r="P686">
        <v>58.9</v>
      </c>
      <c r="Q686" s="12" t="s">
        <v>8315</v>
      </c>
      <c r="R686" t="s">
        <v>8316</v>
      </c>
      <c r="S686" s="16">
        <v>41927.848900462966</v>
      </c>
      <c r="T686" s="16">
        <v>41948.890567129631</v>
      </c>
      <c r="U686">
        <f t="shared" si="55"/>
        <v>58.9</v>
      </c>
    </row>
    <row r="687" spans="1:21" ht="48" x14ac:dyDescent="0.2">
      <c r="A687" s="10">
        <v>3832</v>
      </c>
      <c r="B687" s="3" t="s">
        <v>3829</v>
      </c>
      <c r="C687" s="3" t="s">
        <v>7941</v>
      </c>
      <c r="D687" s="6">
        <v>1200</v>
      </c>
      <c r="E687" s="8">
        <v>1256</v>
      </c>
      <c r="F687" t="s">
        <v>8218</v>
      </c>
      <c r="G687" t="s">
        <v>8223</v>
      </c>
      <c r="H687" t="s">
        <v>8245</v>
      </c>
      <c r="I687">
        <v>1455936335</v>
      </c>
      <c r="J687">
        <v>1452048335</v>
      </c>
      <c r="K687" t="b">
        <v>0</v>
      </c>
      <c r="L687">
        <v>9</v>
      </c>
      <c r="M687" t="b">
        <v>1</v>
      </c>
      <c r="N687" t="s">
        <v>8269</v>
      </c>
      <c r="O687">
        <v>105</v>
      </c>
      <c r="P687">
        <v>139.56</v>
      </c>
      <c r="Q687" s="12" t="s">
        <v>8315</v>
      </c>
      <c r="R687" t="s">
        <v>8316</v>
      </c>
      <c r="S687" s="16">
        <v>42375.114988425921</v>
      </c>
      <c r="T687" s="16">
        <v>42420.114988425921</v>
      </c>
      <c r="U687">
        <f t="shared" si="55"/>
        <v>139.56</v>
      </c>
    </row>
    <row r="688" spans="1:21" ht="48" x14ac:dyDescent="0.2">
      <c r="A688" s="10">
        <v>3833</v>
      </c>
      <c r="B688" s="3" t="s">
        <v>3830</v>
      </c>
      <c r="C688" s="3" t="s">
        <v>7942</v>
      </c>
      <c r="D688" s="6">
        <v>1200</v>
      </c>
      <c r="E688" s="8">
        <v>1400</v>
      </c>
      <c r="F688" t="s">
        <v>8218</v>
      </c>
      <c r="G688" t="s">
        <v>8228</v>
      </c>
      <c r="H688" t="s">
        <v>8250</v>
      </c>
      <c r="I688">
        <v>1417460940</v>
      </c>
      <c r="J688">
        <v>1416516972</v>
      </c>
      <c r="K688" t="b">
        <v>0</v>
      </c>
      <c r="L688">
        <v>20</v>
      </c>
      <c r="M688" t="b">
        <v>1</v>
      </c>
      <c r="N688" t="s">
        <v>8269</v>
      </c>
      <c r="O688">
        <v>117</v>
      </c>
      <c r="P688">
        <v>70</v>
      </c>
      <c r="Q688" s="12" t="s">
        <v>8315</v>
      </c>
      <c r="R688" t="s">
        <v>8316</v>
      </c>
      <c r="S688" s="16">
        <v>41963.872361111105</v>
      </c>
      <c r="T688" s="16">
        <v>41974.797916666663</v>
      </c>
      <c r="U688">
        <f t="shared" si="55"/>
        <v>70</v>
      </c>
    </row>
    <row r="689" spans="1:21" ht="48" x14ac:dyDescent="0.2">
      <c r="A689" s="10">
        <v>3834</v>
      </c>
      <c r="B689" s="3" t="s">
        <v>3831</v>
      </c>
      <c r="C689" s="3" t="s">
        <v>7943</v>
      </c>
      <c r="D689" s="6">
        <v>3000</v>
      </c>
      <c r="E689" s="8">
        <v>3271</v>
      </c>
      <c r="F689" t="s">
        <v>8218</v>
      </c>
      <c r="G689" t="s">
        <v>8224</v>
      </c>
      <c r="H689" t="s">
        <v>8246</v>
      </c>
      <c r="I689">
        <v>1434624067</v>
      </c>
      <c r="J689">
        <v>1432032067</v>
      </c>
      <c r="K689" t="b">
        <v>0</v>
      </c>
      <c r="L689">
        <v>57</v>
      </c>
      <c r="M689" t="b">
        <v>1</v>
      </c>
      <c r="N689" t="s">
        <v>8269</v>
      </c>
      <c r="O689">
        <v>109</v>
      </c>
      <c r="P689">
        <v>57.39</v>
      </c>
      <c r="Q689" s="12" t="s">
        <v>8315</v>
      </c>
      <c r="R689" t="s">
        <v>8316</v>
      </c>
      <c r="S689" s="16">
        <v>42143.445219907408</v>
      </c>
      <c r="T689" s="16">
        <v>42173.445219907408</v>
      </c>
      <c r="U689">
        <f t="shared" si="55"/>
        <v>57.39</v>
      </c>
    </row>
    <row r="690" spans="1:21" ht="48" x14ac:dyDescent="0.2">
      <c r="A690" s="10">
        <v>3835</v>
      </c>
      <c r="B690" s="3" t="s">
        <v>3832</v>
      </c>
      <c r="C690" s="3" t="s">
        <v>7944</v>
      </c>
      <c r="D690" s="6">
        <v>200</v>
      </c>
      <c r="E690" s="8">
        <v>320</v>
      </c>
      <c r="F690" t="s">
        <v>8218</v>
      </c>
      <c r="G690" t="s">
        <v>8224</v>
      </c>
      <c r="H690" t="s">
        <v>8246</v>
      </c>
      <c r="I690">
        <v>1461278208</v>
      </c>
      <c r="J690">
        <v>1459463808</v>
      </c>
      <c r="K690" t="b">
        <v>0</v>
      </c>
      <c r="L690">
        <v>8</v>
      </c>
      <c r="M690" t="b">
        <v>1</v>
      </c>
      <c r="N690" t="s">
        <v>8269</v>
      </c>
      <c r="O690">
        <v>160</v>
      </c>
      <c r="P690">
        <v>40</v>
      </c>
      <c r="Q690" s="12" t="s">
        <v>8315</v>
      </c>
      <c r="R690" t="s">
        <v>8316</v>
      </c>
      <c r="S690" s="16">
        <v>42460.94222222222</v>
      </c>
      <c r="T690" s="16">
        <v>42481.94222222222</v>
      </c>
      <c r="U690">
        <f t="shared" si="55"/>
        <v>40</v>
      </c>
    </row>
    <row r="691" spans="1:21" ht="32" x14ac:dyDescent="0.2">
      <c r="A691" s="10">
        <v>3836</v>
      </c>
      <c r="B691" s="3" t="s">
        <v>3833</v>
      </c>
      <c r="C691" s="3" t="s">
        <v>7945</v>
      </c>
      <c r="D691" s="6">
        <v>800</v>
      </c>
      <c r="E691" s="8">
        <v>900</v>
      </c>
      <c r="F691" t="s">
        <v>8218</v>
      </c>
      <c r="G691" t="s">
        <v>8223</v>
      </c>
      <c r="H691" t="s">
        <v>8245</v>
      </c>
      <c r="I691">
        <v>1470197340</v>
      </c>
      <c r="J691">
        <v>1467497652</v>
      </c>
      <c r="K691" t="b">
        <v>0</v>
      </c>
      <c r="L691">
        <v>14</v>
      </c>
      <c r="M691" t="b">
        <v>1</v>
      </c>
      <c r="N691" t="s">
        <v>8269</v>
      </c>
      <c r="O691">
        <v>113</v>
      </c>
      <c r="P691">
        <v>64.290000000000006</v>
      </c>
      <c r="Q691" s="12" t="s">
        <v>8315</v>
      </c>
      <c r="R691" t="s">
        <v>8316</v>
      </c>
      <c r="S691" s="16">
        <v>42553.926527777774</v>
      </c>
      <c r="T691" s="16">
        <v>42585.172916666663</v>
      </c>
      <c r="U691">
        <f t="shared" si="55"/>
        <v>64.290000000000006</v>
      </c>
    </row>
    <row r="692" spans="1:21" ht="32" x14ac:dyDescent="0.2">
      <c r="A692" s="10">
        <v>3837</v>
      </c>
      <c r="B692" s="3" t="s">
        <v>3834</v>
      </c>
      <c r="C692" s="3" t="s">
        <v>7946</v>
      </c>
      <c r="D692" s="6">
        <v>2000</v>
      </c>
      <c r="E692" s="8">
        <v>2042</v>
      </c>
      <c r="F692" t="s">
        <v>8218</v>
      </c>
      <c r="G692" t="s">
        <v>8224</v>
      </c>
      <c r="H692" t="s">
        <v>8246</v>
      </c>
      <c r="I692">
        <v>1435947758</v>
      </c>
      <c r="J692">
        <v>1432837358</v>
      </c>
      <c r="K692" t="b">
        <v>0</v>
      </c>
      <c r="L692">
        <v>17</v>
      </c>
      <c r="M692" t="b">
        <v>1</v>
      </c>
      <c r="N692" t="s">
        <v>8269</v>
      </c>
      <c r="O692">
        <v>102</v>
      </c>
      <c r="P692">
        <v>120.12</v>
      </c>
      <c r="Q692" s="12" t="s">
        <v>8315</v>
      </c>
      <c r="R692" t="s">
        <v>8316</v>
      </c>
      <c r="S692" s="16">
        <v>42152.765717592592</v>
      </c>
      <c r="T692" s="16">
        <v>42188.765717592592</v>
      </c>
      <c r="U692">
        <f t="shared" si="55"/>
        <v>120.12</v>
      </c>
    </row>
    <row r="693" spans="1:21" ht="48" x14ac:dyDescent="0.2">
      <c r="A693" s="10">
        <v>3838</v>
      </c>
      <c r="B693" s="3" t="s">
        <v>3835</v>
      </c>
      <c r="C693" s="3" t="s">
        <v>7947</v>
      </c>
      <c r="D693" s="6">
        <v>100000</v>
      </c>
      <c r="E693" s="8">
        <v>100824</v>
      </c>
      <c r="F693" t="s">
        <v>8218</v>
      </c>
      <c r="G693" t="s">
        <v>8234</v>
      </c>
      <c r="H693" t="s">
        <v>8254</v>
      </c>
      <c r="I693">
        <v>1432314209</v>
      </c>
      <c r="J693">
        <v>1429722209</v>
      </c>
      <c r="K693" t="b">
        <v>0</v>
      </c>
      <c r="L693">
        <v>100</v>
      </c>
      <c r="M693" t="b">
        <v>1</v>
      </c>
      <c r="N693" t="s">
        <v>8269</v>
      </c>
      <c r="O693">
        <v>101</v>
      </c>
      <c r="P693">
        <v>1008.24</v>
      </c>
      <c r="Q693" s="12" t="s">
        <v>8315</v>
      </c>
      <c r="R693" t="s">
        <v>8316</v>
      </c>
      <c r="S693" s="16">
        <v>42116.710752314815</v>
      </c>
      <c r="T693" s="16">
        <v>42146.710752314815</v>
      </c>
      <c r="U693">
        <f t="shared" si="55"/>
        <v>1008.24</v>
      </c>
    </row>
    <row r="694" spans="1:21" ht="48" x14ac:dyDescent="0.2">
      <c r="A694" s="10">
        <v>3839</v>
      </c>
      <c r="B694" s="3" t="s">
        <v>3836</v>
      </c>
      <c r="C694" s="3" t="s">
        <v>7948</v>
      </c>
      <c r="D694" s="6">
        <v>2000</v>
      </c>
      <c r="E694" s="8">
        <v>2025</v>
      </c>
      <c r="F694" t="s">
        <v>8218</v>
      </c>
      <c r="G694" t="s">
        <v>8223</v>
      </c>
      <c r="H694" t="s">
        <v>8245</v>
      </c>
      <c r="I694">
        <v>1438226724</v>
      </c>
      <c r="J694">
        <v>1433042724</v>
      </c>
      <c r="K694" t="b">
        <v>0</v>
      </c>
      <c r="L694">
        <v>32</v>
      </c>
      <c r="M694" t="b">
        <v>1</v>
      </c>
      <c r="N694" t="s">
        <v>8269</v>
      </c>
      <c r="O694">
        <v>101</v>
      </c>
      <c r="P694">
        <v>63.28</v>
      </c>
      <c r="Q694" s="12" t="s">
        <v>8315</v>
      </c>
      <c r="R694" t="s">
        <v>8316</v>
      </c>
      <c r="S694" s="16">
        <v>42155.142638888887</v>
      </c>
      <c r="T694" s="16">
        <v>42215.142638888887</v>
      </c>
      <c r="U694">
        <f t="shared" si="55"/>
        <v>63.28</v>
      </c>
    </row>
    <row r="695" spans="1:21" ht="48" x14ac:dyDescent="0.2">
      <c r="A695" s="10">
        <v>3840</v>
      </c>
      <c r="B695" s="3" t="s">
        <v>3837</v>
      </c>
      <c r="C695" s="3" t="s">
        <v>7949</v>
      </c>
      <c r="D695" s="6">
        <v>1</v>
      </c>
      <c r="E695" s="8">
        <v>65</v>
      </c>
      <c r="F695" t="s">
        <v>8218</v>
      </c>
      <c r="G695" t="s">
        <v>8224</v>
      </c>
      <c r="H695" t="s">
        <v>8246</v>
      </c>
      <c r="I695">
        <v>1459180229</v>
      </c>
      <c r="J695">
        <v>1457023829</v>
      </c>
      <c r="K695" t="b">
        <v>0</v>
      </c>
      <c r="L695">
        <v>3</v>
      </c>
      <c r="M695" t="b">
        <v>1</v>
      </c>
      <c r="N695" t="s">
        <v>8269</v>
      </c>
      <c r="O695">
        <v>6500</v>
      </c>
      <c r="P695">
        <v>21.67</v>
      </c>
      <c r="Q695" s="12" t="s">
        <v>8315</v>
      </c>
      <c r="R695" t="s">
        <v>8316</v>
      </c>
      <c r="S695" s="16">
        <v>42432.701724537037</v>
      </c>
      <c r="T695" s="16">
        <v>42457.660057870366</v>
      </c>
      <c r="U695">
        <f t="shared" si="55"/>
        <v>21.67</v>
      </c>
    </row>
  </sheetData>
  <autoFilter ref="A1:U695" xr:uid="{D7C2F749-500E-4F93-8249-CE9AA74D3CE1}"/>
  <conditionalFormatting sqref="F1:F695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695">
    <cfRule type="colorScale" priority="1">
      <colorScale>
        <cfvo type="percentile" val="0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D4B00-86A6-8C4F-A4F9-6161F7E1DF5E}">
  <dimension ref="A1:U354"/>
  <sheetViews>
    <sheetView zoomScale="95" zoomScaleNormal="95" workbookViewId="0">
      <pane xSplit="3" ySplit="1" topLeftCell="E336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1" max="1" width="5.33203125" style="10" bestFit="1" customWidth="1"/>
    <col min="2" max="2" width="41.33203125" style="3" customWidth="1"/>
    <col min="3" max="3" width="43.33203125" style="3" customWidth="1"/>
    <col min="4" max="4" width="12.83203125" style="6" bestFit="1" customWidth="1"/>
    <col min="5" max="5" width="10.6640625" style="8" bestFit="1" customWidth="1"/>
    <col min="6" max="6" width="9.83203125" bestFit="1" customWidth="1"/>
    <col min="7" max="7" width="8.1640625" bestFit="1" customWidth="1"/>
    <col min="9" max="9" width="11.5" bestFit="1" customWidth="1"/>
    <col min="10" max="10" width="12.1640625" bestFit="1" customWidth="1"/>
    <col min="11" max="11" width="9.5" bestFit="1" customWidth="1"/>
    <col min="12" max="12" width="14.5" bestFit="1" customWidth="1"/>
    <col min="13" max="13" width="9" bestFit="1" customWidth="1"/>
    <col min="14" max="14" width="25.1640625" bestFit="1" customWidth="1"/>
    <col min="15" max="15" width="18.5" bestFit="1" customWidth="1"/>
    <col min="16" max="16" width="17.33203125" bestFit="1" customWidth="1"/>
    <col min="17" max="17" width="9" bestFit="1" customWidth="1"/>
    <col min="18" max="18" width="12.33203125" bestFit="1" customWidth="1"/>
    <col min="19" max="19" width="23.5" style="16" bestFit="1" customWidth="1"/>
    <col min="20" max="20" width="22.33203125" bestFit="1" customWidth="1"/>
    <col min="21" max="21" width="17.33203125" bestFit="1" customWidth="1"/>
  </cols>
  <sheetData>
    <row r="1" spans="1:21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  <c r="U1" s="1" t="s">
        <v>8307</v>
      </c>
    </row>
    <row r="2" spans="1:21" ht="48" x14ac:dyDescent="0.2">
      <c r="A2" s="10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>
        <v>10</v>
      </c>
      <c r="Q2" s="12" t="s">
        <v>8315</v>
      </c>
      <c r="R2" t="s">
        <v>8316</v>
      </c>
      <c r="S2" s="16">
        <v>42291.739548611105</v>
      </c>
      <c r="T2" s="16">
        <v>42351.781215277777</v>
      </c>
      <c r="U2">
        <f>IFERROR(ROUND(E2/L2,2),0)</f>
        <v>10</v>
      </c>
    </row>
    <row r="3" spans="1:21" ht="48" x14ac:dyDescent="0.2">
      <c r="A3" s="10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2" t="s">
        <v>8315</v>
      </c>
      <c r="R3" t="s">
        <v>8316</v>
      </c>
      <c r="S3" s="16">
        <v>41784.952488425923</v>
      </c>
      <c r="T3" s="16">
        <v>41811.458333333336</v>
      </c>
      <c r="U3">
        <f t="shared" ref="U3:U66" si="0">IFERROR(ROUND(E3/L3,2),0)</f>
        <v>0</v>
      </c>
    </row>
    <row r="4" spans="1:21" ht="48" x14ac:dyDescent="0.2">
      <c r="A4" s="10">
        <v>2843</v>
      </c>
      <c r="B4" s="3" t="s">
        <v>2843</v>
      </c>
      <c r="C4" s="3" t="s">
        <v>6953</v>
      </c>
      <c r="D4" s="6">
        <v>1200</v>
      </c>
      <c r="E4" s="8">
        <v>0</v>
      </c>
      <c r="F4" t="s">
        <v>8220</v>
      </c>
      <c r="G4" t="s">
        <v>8223</v>
      </c>
      <c r="H4" t="s">
        <v>8245</v>
      </c>
      <c r="I4">
        <v>1465790400</v>
      </c>
      <c r="J4">
        <v>1462210950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42492.737847222219</v>
      </c>
      <c r="T4" s="16">
        <v>42534.166666666672</v>
      </c>
      <c r="U4">
        <f t="shared" si="0"/>
        <v>0</v>
      </c>
    </row>
    <row r="5" spans="1:21" ht="48" x14ac:dyDescent="0.2">
      <c r="A5" s="10">
        <v>2844</v>
      </c>
      <c r="B5" s="3" t="s">
        <v>2844</v>
      </c>
      <c r="C5" s="3" t="s">
        <v>6954</v>
      </c>
      <c r="D5" s="6">
        <v>550</v>
      </c>
      <c r="E5" s="8">
        <v>30</v>
      </c>
      <c r="F5" t="s">
        <v>8220</v>
      </c>
      <c r="G5" t="s">
        <v>8238</v>
      </c>
      <c r="H5" t="s">
        <v>8248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8269</v>
      </c>
      <c r="O5">
        <v>5</v>
      </c>
      <c r="P5">
        <v>30</v>
      </c>
      <c r="Q5" s="12" t="s">
        <v>8315</v>
      </c>
      <c r="R5" t="s">
        <v>8316</v>
      </c>
      <c r="S5" s="16">
        <v>42709.546064814815</v>
      </c>
      <c r="T5" s="16">
        <v>42739.546064814815</v>
      </c>
      <c r="U5">
        <f t="shared" si="0"/>
        <v>30</v>
      </c>
    </row>
    <row r="6" spans="1:21" ht="48" x14ac:dyDescent="0.2">
      <c r="A6" s="10">
        <v>2845</v>
      </c>
      <c r="B6" s="3" t="s">
        <v>2845</v>
      </c>
      <c r="C6" s="3" t="s">
        <v>6955</v>
      </c>
      <c r="D6" s="6">
        <v>7500</v>
      </c>
      <c r="E6" s="8">
        <v>2366</v>
      </c>
      <c r="F6" t="s">
        <v>8220</v>
      </c>
      <c r="G6" t="s">
        <v>8223</v>
      </c>
      <c r="H6" t="s">
        <v>8245</v>
      </c>
      <c r="I6">
        <v>1433723033</v>
      </c>
      <c r="J6">
        <v>1428539033</v>
      </c>
      <c r="K6" t="b">
        <v>0</v>
      </c>
      <c r="L6">
        <v>39</v>
      </c>
      <c r="M6" t="b">
        <v>0</v>
      </c>
      <c r="N6" t="s">
        <v>8269</v>
      </c>
      <c r="O6">
        <v>32</v>
      </c>
      <c r="P6">
        <v>60.67</v>
      </c>
      <c r="Q6" s="12" t="s">
        <v>8315</v>
      </c>
      <c r="R6" t="s">
        <v>8316</v>
      </c>
      <c r="S6" s="16">
        <v>42103.016585648147</v>
      </c>
      <c r="T6" s="16">
        <v>42163.016585648147</v>
      </c>
      <c r="U6">
        <f t="shared" si="0"/>
        <v>60.67</v>
      </c>
    </row>
    <row r="7" spans="1:21" ht="48" x14ac:dyDescent="0.2">
      <c r="A7" s="10">
        <v>2846</v>
      </c>
      <c r="B7" s="3" t="s">
        <v>2846</v>
      </c>
      <c r="C7" s="3" t="s">
        <v>6956</v>
      </c>
      <c r="D7" s="6">
        <v>8000</v>
      </c>
      <c r="E7" s="8">
        <v>0</v>
      </c>
      <c r="F7" t="s">
        <v>8220</v>
      </c>
      <c r="G7" t="s">
        <v>8223</v>
      </c>
      <c r="H7" t="s">
        <v>8245</v>
      </c>
      <c r="I7">
        <v>1432917394</v>
      </c>
      <c r="J7">
        <v>1429029394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2" t="s">
        <v>8315</v>
      </c>
      <c r="R7" t="s">
        <v>8316</v>
      </c>
      <c r="S7" s="16">
        <v>42108.692060185189</v>
      </c>
      <c r="T7" s="16">
        <v>42153.692060185189</v>
      </c>
      <c r="U7">
        <f t="shared" si="0"/>
        <v>0</v>
      </c>
    </row>
    <row r="8" spans="1:21" ht="48" x14ac:dyDescent="0.2">
      <c r="A8" s="10">
        <v>2847</v>
      </c>
      <c r="B8" s="3" t="s">
        <v>2847</v>
      </c>
      <c r="C8" s="3" t="s">
        <v>6957</v>
      </c>
      <c r="D8" s="6">
        <v>2000</v>
      </c>
      <c r="E8" s="8">
        <v>0</v>
      </c>
      <c r="F8" t="s">
        <v>8220</v>
      </c>
      <c r="G8" t="s">
        <v>8223</v>
      </c>
      <c r="H8" t="s">
        <v>8245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2" t="s">
        <v>8315</v>
      </c>
      <c r="R8" t="s">
        <v>8316</v>
      </c>
      <c r="S8" s="16">
        <v>42453.806307870371</v>
      </c>
      <c r="T8" s="16">
        <v>42513.806307870371</v>
      </c>
      <c r="U8">
        <f t="shared" si="0"/>
        <v>0</v>
      </c>
    </row>
    <row r="9" spans="1:21" ht="48" x14ac:dyDescent="0.2">
      <c r="A9" s="10">
        <v>2848</v>
      </c>
      <c r="B9" s="3" t="s">
        <v>2848</v>
      </c>
      <c r="C9" s="3" t="s">
        <v>6958</v>
      </c>
      <c r="D9" s="6">
        <v>35000</v>
      </c>
      <c r="E9" s="8">
        <v>70</v>
      </c>
      <c r="F9" t="s">
        <v>8220</v>
      </c>
      <c r="G9" t="s">
        <v>8223</v>
      </c>
      <c r="H9" t="s">
        <v>8245</v>
      </c>
      <c r="I9">
        <v>1432913659</v>
      </c>
      <c r="J9">
        <v>1430321659</v>
      </c>
      <c r="K9" t="b">
        <v>0</v>
      </c>
      <c r="L9">
        <v>3</v>
      </c>
      <c r="M9" t="b">
        <v>0</v>
      </c>
      <c r="N9" t="s">
        <v>8269</v>
      </c>
      <c r="O9">
        <v>0</v>
      </c>
      <c r="P9">
        <v>23.33</v>
      </c>
      <c r="Q9" s="12" t="s">
        <v>8315</v>
      </c>
      <c r="R9" t="s">
        <v>8316</v>
      </c>
      <c r="S9" s="16">
        <v>42123.648831018523</v>
      </c>
      <c r="T9" s="16">
        <v>42153.648831018523</v>
      </c>
      <c r="U9">
        <f t="shared" si="0"/>
        <v>23.33</v>
      </c>
    </row>
    <row r="10" spans="1:21" ht="48" x14ac:dyDescent="0.2">
      <c r="A10" s="10">
        <v>2849</v>
      </c>
      <c r="B10" s="3" t="s">
        <v>2849</v>
      </c>
      <c r="C10" s="3" t="s">
        <v>6959</v>
      </c>
      <c r="D10" s="6">
        <v>500</v>
      </c>
      <c r="E10" s="8">
        <v>5</v>
      </c>
      <c r="F10" t="s">
        <v>8220</v>
      </c>
      <c r="G10" t="s">
        <v>8224</v>
      </c>
      <c r="H10" t="s">
        <v>8246</v>
      </c>
      <c r="I10">
        <v>1461406600</v>
      </c>
      <c r="J10">
        <v>1458814600</v>
      </c>
      <c r="K10" t="b">
        <v>0</v>
      </c>
      <c r="L10">
        <v>1</v>
      </c>
      <c r="M10" t="b">
        <v>0</v>
      </c>
      <c r="N10" t="s">
        <v>8269</v>
      </c>
      <c r="O10">
        <v>1</v>
      </c>
      <c r="P10">
        <v>5</v>
      </c>
      <c r="Q10" s="12" t="s">
        <v>8315</v>
      </c>
      <c r="R10" t="s">
        <v>8316</v>
      </c>
      <c r="S10" s="16">
        <v>42453.428240740745</v>
      </c>
      <c r="T10" s="16">
        <v>42483.428240740745</v>
      </c>
      <c r="U10">
        <f t="shared" si="0"/>
        <v>5</v>
      </c>
    </row>
    <row r="11" spans="1:21" ht="48" x14ac:dyDescent="0.2">
      <c r="A11" s="10">
        <v>2850</v>
      </c>
      <c r="B11" s="3" t="s">
        <v>2850</v>
      </c>
      <c r="C11" s="3" t="s">
        <v>6960</v>
      </c>
      <c r="D11" s="6">
        <v>8000</v>
      </c>
      <c r="E11" s="8">
        <v>311</v>
      </c>
      <c r="F11" t="s">
        <v>8220</v>
      </c>
      <c r="G11" t="s">
        <v>8223</v>
      </c>
      <c r="H11" t="s">
        <v>8245</v>
      </c>
      <c r="I11">
        <v>1409962211</v>
      </c>
      <c r="J11">
        <v>1407370211</v>
      </c>
      <c r="K11" t="b">
        <v>0</v>
      </c>
      <c r="L11">
        <v>13</v>
      </c>
      <c r="M11" t="b">
        <v>0</v>
      </c>
      <c r="N11" t="s">
        <v>8269</v>
      </c>
      <c r="O11">
        <v>4</v>
      </c>
      <c r="P11">
        <v>23.92</v>
      </c>
      <c r="Q11" s="12" t="s">
        <v>8315</v>
      </c>
      <c r="R11" t="s">
        <v>8316</v>
      </c>
      <c r="S11" s="16">
        <v>41858.007071759261</v>
      </c>
      <c r="T11" s="16">
        <v>41888.007071759261</v>
      </c>
      <c r="U11">
        <f t="shared" si="0"/>
        <v>23.92</v>
      </c>
    </row>
    <row r="12" spans="1:21" ht="48" x14ac:dyDescent="0.2">
      <c r="A12" s="10">
        <v>2851</v>
      </c>
      <c r="B12" s="3" t="s">
        <v>2851</v>
      </c>
      <c r="C12" s="3" t="s">
        <v>6961</v>
      </c>
      <c r="D12" s="6">
        <v>4500</v>
      </c>
      <c r="E12" s="8">
        <v>0</v>
      </c>
      <c r="F12" t="s">
        <v>8220</v>
      </c>
      <c r="G12" t="s">
        <v>8240</v>
      </c>
      <c r="H12" t="s">
        <v>8248</v>
      </c>
      <c r="I12">
        <v>1454109420</v>
      </c>
      <c r="J12">
        <v>1453334629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2" t="s">
        <v>8315</v>
      </c>
      <c r="R12" t="s">
        <v>8316</v>
      </c>
      <c r="S12" s="16">
        <v>42390.002650462964</v>
      </c>
      <c r="T12" s="16">
        <v>42398.970138888893</v>
      </c>
      <c r="U12">
        <f t="shared" si="0"/>
        <v>0</v>
      </c>
    </row>
    <row r="13" spans="1:21" ht="48" x14ac:dyDescent="0.2">
      <c r="A13" s="10">
        <v>2852</v>
      </c>
      <c r="B13" s="3" t="s">
        <v>2852</v>
      </c>
      <c r="C13" s="3" t="s">
        <v>6962</v>
      </c>
      <c r="D13" s="6">
        <v>5000</v>
      </c>
      <c r="E13" s="8">
        <v>95</v>
      </c>
      <c r="F13" t="s">
        <v>8220</v>
      </c>
      <c r="G13" t="s">
        <v>8223</v>
      </c>
      <c r="H13" t="s">
        <v>8245</v>
      </c>
      <c r="I13">
        <v>1403312703</v>
      </c>
      <c r="J13">
        <v>1400720703</v>
      </c>
      <c r="K13" t="b">
        <v>0</v>
      </c>
      <c r="L13">
        <v>6</v>
      </c>
      <c r="M13" t="b">
        <v>0</v>
      </c>
      <c r="N13" t="s">
        <v>8269</v>
      </c>
      <c r="O13">
        <v>2</v>
      </c>
      <c r="P13">
        <v>15.83</v>
      </c>
      <c r="Q13" s="12" t="s">
        <v>8315</v>
      </c>
      <c r="R13" t="s">
        <v>8316</v>
      </c>
      <c r="S13" s="16">
        <v>41781.045173611114</v>
      </c>
      <c r="T13" s="16">
        <v>41811.045173611114</v>
      </c>
      <c r="U13">
        <f t="shared" si="0"/>
        <v>15.83</v>
      </c>
    </row>
    <row r="14" spans="1:21" ht="48" x14ac:dyDescent="0.2">
      <c r="A14" s="10">
        <v>2853</v>
      </c>
      <c r="B14" s="3" t="s">
        <v>2853</v>
      </c>
      <c r="C14" s="3" t="s">
        <v>6963</v>
      </c>
      <c r="D14" s="6">
        <v>9500</v>
      </c>
      <c r="E14" s="8">
        <v>0</v>
      </c>
      <c r="F14" t="s">
        <v>8220</v>
      </c>
      <c r="G14" t="s">
        <v>8228</v>
      </c>
      <c r="H14" t="s">
        <v>8250</v>
      </c>
      <c r="I14">
        <v>1410669297</v>
      </c>
      <c r="J14">
        <v>1405485297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41836.190937499996</v>
      </c>
      <c r="T14" s="16">
        <v>41896.190937499996</v>
      </c>
      <c r="U14">
        <f t="shared" si="0"/>
        <v>0</v>
      </c>
    </row>
    <row r="15" spans="1:21" ht="32" x14ac:dyDescent="0.2">
      <c r="A15" s="10">
        <v>2854</v>
      </c>
      <c r="B15" s="3" t="s">
        <v>2854</v>
      </c>
      <c r="C15" s="3" t="s">
        <v>6964</v>
      </c>
      <c r="D15" s="6">
        <v>1000</v>
      </c>
      <c r="E15" s="8">
        <v>417</v>
      </c>
      <c r="F15" t="s">
        <v>8220</v>
      </c>
      <c r="G15" t="s">
        <v>8224</v>
      </c>
      <c r="H15" t="s">
        <v>8246</v>
      </c>
      <c r="I15">
        <v>1431018719</v>
      </c>
      <c r="J15">
        <v>1429290719</v>
      </c>
      <c r="K15" t="b">
        <v>0</v>
      </c>
      <c r="L15">
        <v>14</v>
      </c>
      <c r="M15" t="b">
        <v>0</v>
      </c>
      <c r="N15" t="s">
        <v>8269</v>
      </c>
      <c r="O15">
        <v>42</v>
      </c>
      <c r="P15">
        <v>29.79</v>
      </c>
      <c r="Q15" s="12" t="s">
        <v>8315</v>
      </c>
      <c r="R15" t="s">
        <v>8316</v>
      </c>
      <c r="S15" s="16">
        <v>42111.71665509259</v>
      </c>
      <c r="T15" s="16">
        <v>42131.71665509259</v>
      </c>
      <c r="U15">
        <f t="shared" si="0"/>
        <v>29.79</v>
      </c>
    </row>
    <row r="16" spans="1:21" ht="48" x14ac:dyDescent="0.2">
      <c r="A16" s="10">
        <v>2855</v>
      </c>
      <c r="B16" s="3" t="s">
        <v>2855</v>
      </c>
      <c r="C16" s="3" t="s">
        <v>6965</v>
      </c>
      <c r="D16" s="6">
        <v>600</v>
      </c>
      <c r="E16" s="8">
        <v>300</v>
      </c>
      <c r="F16" t="s">
        <v>8220</v>
      </c>
      <c r="G16" t="s">
        <v>8223</v>
      </c>
      <c r="H16" t="s">
        <v>8245</v>
      </c>
      <c r="I16">
        <v>1454110440</v>
      </c>
      <c r="J16">
        <v>1451607071</v>
      </c>
      <c r="K16" t="b">
        <v>0</v>
      </c>
      <c r="L16">
        <v>5</v>
      </c>
      <c r="M16" t="b">
        <v>0</v>
      </c>
      <c r="N16" t="s">
        <v>8269</v>
      </c>
      <c r="O16">
        <v>50</v>
      </c>
      <c r="P16">
        <v>60</v>
      </c>
      <c r="Q16" s="12" t="s">
        <v>8315</v>
      </c>
      <c r="R16" t="s">
        <v>8316</v>
      </c>
      <c r="S16" s="16">
        <v>42370.007766203707</v>
      </c>
      <c r="T16" s="16">
        <v>42398.981944444444</v>
      </c>
      <c r="U16">
        <f t="shared" si="0"/>
        <v>60</v>
      </c>
    </row>
    <row r="17" spans="1:21" ht="48" x14ac:dyDescent="0.2">
      <c r="A17" s="10">
        <v>2856</v>
      </c>
      <c r="B17" s="3" t="s">
        <v>2856</v>
      </c>
      <c r="C17" s="3" t="s">
        <v>6966</v>
      </c>
      <c r="D17" s="6">
        <v>3000</v>
      </c>
      <c r="E17" s="8">
        <v>146</v>
      </c>
      <c r="F17" t="s">
        <v>8220</v>
      </c>
      <c r="G17" t="s">
        <v>8223</v>
      </c>
      <c r="H17" t="s">
        <v>8245</v>
      </c>
      <c r="I17">
        <v>1439069640</v>
      </c>
      <c r="J17">
        <v>1433897647</v>
      </c>
      <c r="K17" t="b">
        <v>0</v>
      </c>
      <c r="L17">
        <v>6</v>
      </c>
      <c r="M17" t="b">
        <v>0</v>
      </c>
      <c r="N17" t="s">
        <v>8269</v>
      </c>
      <c r="O17">
        <v>5</v>
      </c>
      <c r="P17">
        <v>24.33</v>
      </c>
      <c r="Q17" s="12" t="s">
        <v>8315</v>
      </c>
      <c r="R17" t="s">
        <v>8316</v>
      </c>
      <c r="S17" s="16">
        <v>42165.037581018521</v>
      </c>
      <c r="T17" s="16">
        <v>42224.898611111115</v>
      </c>
      <c r="U17">
        <f t="shared" si="0"/>
        <v>24.33</v>
      </c>
    </row>
    <row r="18" spans="1:21" ht="48" x14ac:dyDescent="0.2">
      <c r="A18" s="10">
        <v>2857</v>
      </c>
      <c r="B18" s="3" t="s">
        <v>2857</v>
      </c>
      <c r="C18" s="3" t="s">
        <v>6967</v>
      </c>
      <c r="D18" s="6">
        <v>38000</v>
      </c>
      <c r="E18" s="8">
        <v>7500</v>
      </c>
      <c r="F18" t="s">
        <v>8220</v>
      </c>
      <c r="G18" t="s">
        <v>8237</v>
      </c>
      <c r="H18" t="s">
        <v>8255</v>
      </c>
      <c r="I18">
        <v>1487613600</v>
      </c>
      <c r="J18">
        <v>1482444295</v>
      </c>
      <c r="K18" t="b">
        <v>0</v>
      </c>
      <c r="L18">
        <v>15</v>
      </c>
      <c r="M18" t="b">
        <v>0</v>
      </c>
      <c r="N18" t="s">
        <v>8269</v>
      </c>
      <c r="O18">
        <v>20</v>
      </c>
      <c r="P18">
        <v>500</v>
      </c>
      <c r="Q18" s="12" t="s">
        <v>8315</v>
      </c>
      <c r="R18" t="s">
        <v>8316</v>
      </c>
      <c r="S18" s="16">
        <v>42726.920081018514</v>
      </c>
      <c r="T18" s="16">
        <v>42786.75</v>
      </c>
      <c r="U18">
        <f t="shared" si="0"/>
        <v>500</v>
      </c>
    </row>
    <row r="19" spans="1:21" ht="48" x14ac:dyDescent="0.2">
      <c r="A19" s="10">
        <v>2858</v>
      </c>
      <c r="B19" s="3" t="s">
        <v>2858</v>
      </c>
      <c r="C19" s="3" t="s">
        <v>6968</v>
      </c>
      <c r="D19" s="6">
        <v>1000</v>
      </c>
      <c r="E19" s="8">
        <v>0</v>
      </c>
      <c r="F19" t="s">
        <v>8220</v>
      </c>
      <c r="G19" t="s">
        <v>8232</v>
      </c>
      <c r="H19" t="s">
        <v>8248</v>
      </c>
      <c r="I19">
        <v>1417778880</v>
      </c>
      <c r="J19">
        <v>1415711095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2" t="s">
        <v>8315</v>
      </c>
      <c r="R19" t="s">
        <v>8316</v>
      </c>
      <c r="S19" s="16">
        <v>41954.545081018514</v>
      </c>
      <c r="T19" s="16">
        <v>41978.477777777778</v>
      </c>
      <c r="U19">
        <f t="shared" si="0"/>
        <v>0</v>
      </c>
    </row>
    <row r="20" spans="1:21" ht="32" x14ac:dyDescent="0.2">
      <c r="A20" s="10">
        <v>2859</v>
      </c>
      <c r="B20" s="3" t="s">
        <v>2859</v>
      </c>
      <c r="C20" s="3" t="s">
        <v>6969</v>
      </c>
      <c r="D20" s="6">
        <v>2000</v>
      </c>
      <c r="E20" s="8">
        <v>35</v>
      </c>
      <c r="F20" t="s">
        <v>8220</v>
      </c>
      <c r="G20" t="s">
        <v>8225</v>
      </c>
      <c r="H20" t="s">
        <v>8247</v>
      </c>
      <c r="I20">
        <v>1444984904</v>
      </c>
      <c r="J20">
        <v>1439800904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>
        <v>35</v>
      </c>
      <c r="Q20" s="12" t="s">
        <v>8315</v>
      </c>
      <c r="R20" t="s">
        <v>8316</v>
      </c>
      <c r="S20" s="16">
        <v>42233.362314814818</v>
      </c>
      <c r="T20" s="16">
        <v>42293.362314814818</v>
      </c>
      <c r="U20">
        <f t="shared" si="0"/>
        <v>35</v>
      </c>
    </row>
    <row r="21" spans="1:21" ht="48" x14ac:dyDescent="0.2">
      <c r="A21" s="10">
        <v>2860</v>
      </c>
      <c r="B21" s="3" t="s">
        <v>2860</v>
      </c>
      <c r="C21" s="3" t="s">
        <v>6970</v>
      </c>
      <c r="D21" s="6">
        <v>4000</v>
      </c>
      <c r="E21" s="8">
        <v>266</v>
      </c>
      <c r="F21" t="s">
        <v>8220</v>
      </c>
      <c r="G21" t="s">
        <v>8223</v>
      </c>
      <c r="H21" t="s">
        <v>8245</v>
      </c>
      <c r="I21">
        <v>1466363576</v>
      </c>
      <c r="J21">
        <v>1461179576</v>
      </c>
      <c r="K21" t="b">
        <v>0</v>
      </c>
      <c r="L21">
        <v>9</v>
      </c>
      <c r="M21" t="b">
        <v>0</v>
      </c>
      <c r="N21" t="s">
        <v>8269</v>
      </c>
      <c r="O21">
        <v>7</v>
      </c>
      <c r="P21">
        <v>29.56</v>
      </c>
      <c r="Q21" s="12" t="s">
        <v>8315</v>
      </c>
      <c r="R21" t="s">
        <v>8316</v>
      </c>
      <c r="S21" s="16">
        <v>42480.800648148142</v>
      </c>
      <c r="T21" s="16">
        <v>42540.800648148142</v>
      </c>
      <c r="U21">
        <f t="shared" si="0"/>
        <v>29.56</v>
      </c>
    </row>
    <row r="22" spans="1:21" ht="48" x14ac:dyDescent="0.2">
      <c r="A22" s="10">
        <v>2861</v>
      </c>
      <c r="B22" s="3" t="s">
        <v>2861</v>
      </c>
      <c r="C22" s="3" t="s">
        <v>6971</v>
      </c>
      <c r="D22" s="6">
        <v>250</v>
      </c>
      <c r="E22" s="8">
        <v>80</v>
      </c>
      <c r="F22" t="s">
        <v>8220</v>
      </c>
      <c r="G22" t="s">
        <v>8225</v>
      </c>
      <c r="H22" t="s">
        <v>8247</v>
      </c>
      <c r="I22">
        <v>1443103848</v>
      </c>
      <c r="J22">
        <v>1441894248</v>
      </c>
      <c r="K22" t="b">
        <v>0</v>
      </c>
      <c r="L22">
        <v>3</v>
      </c>
      <c r="M22" t="b">
        <v>0</v>
      </c>
      <c r="N22" t="s">
        <v>8269</v>
      </c>
      <c r="O22">
        <v>32</v>
      </c>
      <c r="P22">
        <v>26.67</v>
      </c>
      <c r="Q22" s="12" t="s">
        <v>8315</v>
      </c>
      <c r="R22" t="s">
        <v>8316</v>
      </c>
      <c r="S22" s="16">
        <v>42257.590833333335</v>
      </c>
      <c r="T22" s="16">
        <v>42271.590833333335</v>
      </c>
      <c r="U22">
        <f t="shared" si="0"/>
        <v>26.67</v>
      </c>
    </row>
    <row r="23" spans="1:21" ht="48" x14ac:dyDescent="0.2">
      <c r="A23" s="10">
        <v>2862</v>
      </c>
      <c r="B23" s="3" t="s">
        <v>2862</v>
      </c>
      <c r="C23" s="3" t="s">
        <v>6972</v>
      </c>
      <c r="D23" s="6">
        <v>12700</v>
      </c>
      <c r="E23" s="8">
        <v>55</v>
      </c>
      <c r="F23" t="s">
        <v>8220</v>
      </c>
      <c r="G23" t="s">
        <v>8223</v>
      </c>
      <c r="H23" t="s">
        <v>8245</v>
      </c>
      <c r="I23">
        <v>1403636229</v>
      </c>
      <c r="J23">
        <v>1401044229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18.329999999999998</v>
      </c>
      <c r="Q23" s="12" t="s">
        <v>8315</v>
      </c>
      <c r="R23" t="s">
        <v>8316</v>
      </c>
      <c r="S23" s="16">
        <v>41784.789687500001</v>
      </c>
      <c r="T23" s="16">
        <v>41814.789687500001</v>
      </c>
      <c r="U23">
        <f t="shared" si="0"/>
        <v>18.329999999999998</v>
      </c>
    </row>
    <row r="24" spans="1:21" ht="48" x14ac:dyDescent="0.2">
      <c r="A24" s="10">
        <v>2863</v>
      </c>
      <c r="B24" s="3" t="s">
        <v>2863</v>
      </c>
      <c r="C24" s="3" t="s">
        <v>6973</v>
      </c>
      <c r="D24" s="6">
        <v>50000</v>
      </c>
      <c r="E24" s="8">
        <v>20</v>
      </c>
      <c r="F24" t="s">
        <v>8220</v>
      </c>
      <c r="G24" t="s">
        <v>8223</v>
      </c>
      <c r="H24" t="s">
        <v>8245</v>
      </c>
      <c r="I24">
        <v>1410279123</v>
      </c>
      <c r="J24">
        <v>1405095123</v>
      </c>
      <c r="K24" t="b">
        <v>0</v>
      </c>
      <c r="L24">
        <v>1</v>
      </c>
      <c r="M24" t="b">
        <v>0</v>
      </c>
      <c r="N24" t="s">
        <v>8269</v>
      </c>
      <c r="O24">
        <v>0</v>
      </c>
      <c r="P24">
        <v>20</v>
      </c>
      <c r="Q24" s="12" t="s">
        <v>8315</v>
      </c>
      <c r="R24" t="s">
        <v>8316</v>
      </c>
      <c r="S24" s="16">
        <v>41831.675034722226</v>
      </c>
      <c r="T24" s="16">
        <v>41891.675034722226</v>
      </c>
      <c r="U24">
        <f t="shared" si="0"/>
        <v>20</v>
      </c>
    </row>
    <row r="25" spans="1:21" ht="16" x14ac:dyDescent="0.2">
      <c r="A25" s="10">
        <v>2864</v>
      </c>
      <c r="B25" s="3" t="s">
        <v>2864</v>
      </c>
      <c r="C25" s="3" t="s">
        <v>6974</v>
      </c>
      <c r="D25" s="6">
        <v>2500</v>
      </c>
      <c r="E25" s="8">
        <v>40</v>
      </c>
      <c r="F25" t="s">
        <v>8220</v>
      </c>
      <c r="G25" t="s">
        <v>8224</v>
      </c>
      <c r="H25" t="s">
        <v>8246</v>
      </c>
      <c r="I25">
        <v>1437139080</v>
      </c>
      <c r="J25">
        <v>1434552207</v>
      </c>
      <c r="K25" t="b">
        <v>0</v>
      </c>
      <c r="L25">
        <v>3</v>
      </c>
      <c r="M25" t="b">
        <v>0</v>
      </c>
      <c r="N25" t="s">
        <v>8269</v>
      </c>
      <c r="O25">
        <v>2</v>
      </c>
      <c r="P25">
        <v>13.33</v>
      </c>
      <c r="Q25" s="12" t="s">
        <v>8315</v>
      </c>
      <c r="R25" t="s">
        <v>8316</v>
      </c>
      <c r="S25" s="16">
        <v>42172.613506944443</v>
      </c>
      <c r="T25" s="16">
        <v>42202.554166666669</v>
      </c>
      <c r="U25">
        <f t="shared" si="0"/>
        <v>13.33</v>
      </c>
    </row>
    <row r="26" spans="1:21" ht="48" x14ac:dyDescent="0.2">
      <c r="A26" s="10">
        <v>2865</v>
      </c>
      <c r="B26" s="3" t="s">
        <v>2865</v>
      </c>
      <c r="C26" s="3" t="s">
        <v>6975</v>
      </c>
      <c r="D26" s="6">
        <v>2888</v>
      </c>
      <c r="E26" s="8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2" t="s">
        <v>8315</v>
      </c>
      <c r="R26" t="s">
        <v>8316</v>
      </c>
      <c r="S26" s="16">
        <v>41950.114108796297</v>
      </c>
      <c r="T26" s="16">
        <v>42010.114108796297</v>
      </c>
      <c r="U26">
        <f t="shared" si="0"/>
        <v>0</v>
      </c>
    </row>
    <row r="27" spans="1:21" ht="48" x14ac:dyDescent="0.2">
      <c r="A27" s="10">
        <v>2866</v>
      </c>
      <c r="B27" s="3" t="s">
        <v>2866</v>
      </c>
      <c r="C27" s="3" t="s">
        <v>6976</v>
      </c>
      <c r="D27" s="6">
        <v>5000</v>
      </c>
      <c r="E27" s="8">
        <v>45</v>
      </c>
      <c r="F27" t="s">
        <v>8220</v>
      </c>
      <c r="G27" t="s">
        <v>8223</v>
      </c>
      <c r="H27" t="s">
        <v>8245</v>
      </c>
      <c r="I27">
        <v>1476482400</v>
      </c>
      <c r="J27">
        <v>1473893721</v>
      </c>
      <c r="K27" t="b">
        <v>0</v>
      </c>
      <c r="L27">
        <v>2</v>
      </c>
      <c r="M27" t="b">
        <v>0</v>
      </c>
      <c r="N27" t="s">
        <v>8269</v>
      </c>
      <c r="O27">
        <v>1</v>
      </c>
      <c r="P27">
        <v>22.5</v>
      </c>
      <c r="Q27" s="12" t="s">
        <v>8315</v>
      </c>
      <c r="R27" t="s">
        <v>8316</v>
      </c>
      <c r="S27" s="16">
        <v>42627.955104166671</v>
      </c>
      <c r="T27" s="16">
        <v>42657.916666666672</v>
      </c>
      <c r="U27">
        <f t="shared" si="0"/>
        <v>22.5</v>
      </c>
    </row>
    <row r="28" spans="1:21" ht="48" x14ac:dyDescent="0.2">
      <c r="A28" s="10">
        <v>2867</v>
      </c>
      <c r="B28" s="3" t="s">
        <v>2867</v>
      </c>
      <c r="C28" s="3" t="s">
        <v>6977</v>
      </c>
      <c r="D28" s="6">
        <v>2500</v>
      </c>
      <c r="E28" s="8">
        <v>504</v>
      </c>
      <c r="F28" t="s">
        <v>8220</v>
      </c>
      <c r="G28" t="s">
        <v>8223</v>
      </c>
      <c r="H28" t="s">
        <v>8245</v>
      </c>
      <c r="I28">
        <v>1467604800</v>
      </c>
      <c r="J28">
        <v>1465533672</v>
      </c>
      <c r="K28" t="b">
        <v>0</v>
      </c>
      <c r="L28">
        <v>10</v>
      </c>
      <c r="M28" t="b">
        <v>0</v>
      </c>
      <c r="N28" t="s">
        <v>8269</v>
      </c>
      <c r="O28">
        <v>20</v>
      </c>
      <c r="P28">
        <v>50.4</v>
      </c>
      <c r="Q28" s="12" t="s">
        <v>8315</v>
      </c>
      <c r="R28" t="s">
        <v>8316</v>
      </c>
      <c r="S28" s="16">
        <v>42531.195277777777</v>
      </c>
      <c r="T28" s="16">
        <v>42555.166666666672</v>
      </c>
      <c r="U28">
        <f t="shared" si="0"/>
        <v>50.4</v>
      </c>
    </row>
    <row r="29" spans="1:21" ht="48" x14ac:dyDescent="0.2">
      <c r="A29" s="10">
        <v>2868</v>
      </c>
      <c r="B29" s="3" t="s">
        <v>2868</v>
      </c>
      <c r="C29" s="3" t="s">
        <v>6978</v>
      </c>
      <c r="D29" s="6">
        <v>15000</v>
      </c>
      <c r="E29" s="8">
        <v>6301.76</v>
      </c>
      <c r="F29" t="s">
        <v>8220</v>
      </c>
      <c r="G29" t="s">
        <v>8223</v>
      </c>
      <c r="H29" t="s">
        <v>8245</v>
      </c>
      <c r="I29">
        <v>1475697054</v>
      </c>
      <c r="J29">
        <v>1473105054</v>
      </c>
      <c r="K29" t="b">
        <v>0</v>
      </c>
      <c r="L29">
        <v>60</v>
      </c>
      <c r="M29" t="b">
        <v>0</v>
      </c>
      <c r="N29" t="s">
        <v>8269</v>
      </c>
      <c r="O29">
        <v>42</v>
      </c>
      <c r="P29">
        <v>105.03</v>
      </c>
      <c r="Q29" s="12" t="s">
        <v>8315</v>
      </c>
      <c r="R29" t="s">
        <v>8316</v>
      </c>
      <c r="S29" s="16">
        <v>42618.827013888891</v>
      </c>
      <c r="T29" s="16">
        <v>42648.827013888891</v>
      </c>
      <c r="U29">
        <f t="shared" si="0"/>
        <v>105.03</v>
      </c>
    </row>
    <row r="30" spans="1:21" ht="48" x14ac:dyDescent="0.2">
      <c r="A30" s="10">
        <v>2869</v>
      </c>
      <c r="B30" s="3" t="s">
        <v>2869</v>
      </c>
      <c r="C30" s="3" t="s">
        <v>6979</v>
      </c>
      <c r="D30" s="6">
        <v>20000</v>
      </c>
      <c r="E30" s="8">
        <v>177</v>
      </c>
      <c r="F30" t="s">
        <v>8220</v>
      </c>
      <c r="G30" t="s">
        <v>8223</v>
      </c>
      <c r="H30" t="s">
        <v>8245</v>
      </c>
      <c r="I30">
        <v>1468937681</v>
      </c>
      <c r="J30">
        <v>1466345681</v>
      </c>
      <c r="K30" t="b">
        <v>0</v>
      </c>
      <c r="L30">
        <v>5</v>
      </c>
      <c r="M30" t="b">
        <v>0</v>
      </c>
      <c r="N30" t="s">
        <v>8269</v>
      </c>
      <c r="O30">
        <v>1</v>
      </c>
      <c r="P30">
        <v>35.4</v>
      </c>
      <c r="Q30" s="12" t="s">
        <v>8315</v>
      </c>
      <c r="R30" t="s">
        <v>8316</v>
      </c>
      <c r="S30" s="16">
        <v>42540.593530092592</v>
      </c>
      <c r="T30" s="16">
        <v>42570.593530092592</v>
      </c>
      <c r="U30">
        <f t="shared" si="0"/>
        <v>35.4</v>
      </c>
    </row>
    <row r="31" spans="1:21" ht="48" x14ac:dyDescent="0.2">
      <c r="A31" s="10">
        <v>2870</v>
      </c>
      <c r="B31" s="3" t="s">
        <v>2870</v>
      </c>
      <c r="C31" s="3" t="s">
        <v>6980</v>
      </c>
      <c r="D31" s="6">
        <v>5000</v>
      </c>
      <c r="E31" s="8">
        <v>750</v>
      </c>
      <c r="F31" t="s">
        <v>8220</v>
      </c>
      <c r="G31" t="s">
        <v>8223</v>
      </c>
      <c r="H31" t="s">
        <v>8245</v>
      </c>
      <c r="I31">
        <v>1400301165</v>
      </c>
      <c r="J31">
        <v>1397709165</v>
      </c>
      <c r="K31" t="b">
        <v>0</v>
      </c>
      <c r="L31">
        <v>9</v>
      </c>
      <c r="M31" t="b">
        <v>0</v>
      </c>
      <c r="N31" t="s">
        <v>8269</v>
      </c>
      <c r="O31">
        <v>15</v>
      </c>
      <c r="P31">
        <v>83.33</v>
      </c>
      <c r="Q31" s="12" t="s">
        <v>8315</v>
      </c>
      <c r="R31" t="s">
        <v>8316</v>
      </c>
      <c r="S31" s="16">
        <v>41746.189409722225</v>
      </c>
      <c r="T31" s="16">
        <v>41776.189409722225</v>
      </c>
      <c r="U31">
        <f t="shared" si="0"/>
        <v>83.33</v>
      </c>
    </row>
    <row r="32" spans="1:21" ht="48" x14ac:dyDescent="0.2">
      <c r="A32" s="10">
        <v>2871</v>
      </c>
      <c r="B32" s="3" t="s">
        <v>2871</v>
      </c>
      <c r="C32" s="3" t="s">
        <v>6981</v>
      </c>
      <c r="D32" s="6">
        <v>10000</v>
      </c>
      <c r="E32" s="8">
        <v>467</v>
      </c>
      <c r="F32" t="s">
        <v>8220</v>
      </c>
      <c r="G32" t="s">
        <v>8223</v>
      </c>
      <c r="H32" t="s">
        <v>8245</v>
      </c>
      <c r="I32">
        <v>1419183813</v>
      </c>
      <c r="J32">
        <v>1417455813</v>
      </c>
      <c r="K32" t="b">
        <v>0</v>
      </c>
      <c r="L32">
        <v>13</v>
      </c>
      <c r="M32" t="b">
        <v>0</v>
      </c>
      <c r="N32" t="s">
        <v>8269</v>
      </c>
      <c r="O32">
        <v>5</v>
      </c>
      <c r="P32">
        <v>35.92</v>
      </c>
      <c r="Q32" s="12" t="s">
        <v>8315</v>
      </c>
      <c r="R32" t="s">
        <v>8316</v>
      </c>
      <c r="S32" s="16">
        <v>41974.738576388889</v>
      </c>
      <c r="T32" s="16">
        <v>41994.738576388889</v>
      </c>
      <c r="U32">
        <f t="shared" si="0"/>
        <v>35.92</v>
      </c>
    </row>
    <row r="33" spans="1:21" ht="32" x14ac:dyDescent="0.2">
      <c r="A33" s="10">
        <v>2872</v>
      </c>
      <c r="B33" s="3" t="s">
        <v>2872</v>
      </c>
      <c r="C33" s="3" t="s">
        <v>6982</v>
      </c>
      <c r="D33" s="6">
        <v>3000</v>
      </c>
      <c r="E33" s="8">
        <v>0</v>
      </c>
      <c r="F33" t="s">
        <v>8220</v>
      </c>
      <c r="G33" t="s">
        <v>8223</v>
      </c>
      <c r="H33" t="s">
        <v>8245</v>
      </c>
      <c r="I33">
        <v>1434768438</v>
      </c>
      <c r="J33">
        <v>1429584438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2" t="s">
        <v>8315</v>
      </c>
      <c r="R33" t="s">
        <v>8316</v>
      </c>
      <c r="S33" s="16">
        <v>42115.11618055556</v>
      </c>
      <c r="T33" s="16">
        <v>42175.11618055556</v>
      </c>
      <c r="U33">
        <f t="shared" si="0"/>
        <v>0</v>
      </c>
    </row>
    <row r="34" spans="1:21" ht="48" x14ac:dyDescent="0.2">
      <c r="A34" s="10">
        <v>2873</v>
      </c>
      <c r="B34" s="3" t="s">
        <v>2873</v>
      </c>
      <c r="C34" s="3" t="s">
        <v>6983</v>
      </c>
      <c r="D34" s="6">
        <v>2500</v>
      </c>
      <c r="E34" s="8">
        <v>953</v>
      </c>
      <c r="F34" t="s">
        <v>8220</v>
      </c>
      <c r="G34" t="s">
        <v>8223</v>
      </c>
      <c r="H34" t="s">
        <v>8245</v>
      </c>
      <c r="I34">
        <v>1422473831</v>
      </c>
      <c r="J34">
        <v>1419881831</v>
      </c>
      <c r="K34" t="b">
        <v>0</v>
      </c>
      <c r="L34">
        <v>8</v>
      </c>
      <c r="M34" t="b">
        <v>0</v>
      </c>
      <c r="N34" t="s">
        <v>8269</v>
      </c>
      <c r="O34">
        <v>38</v>
      </c>
      <c r="P34">
        <v>119.13</v>
      </c>
      <c r="Q34" s="12" t="s">
        <v>8315</v>
      </c>
      <c r="R34" t="s">
        <v>8316</v>
      </c>
      <c r="S34" s="16">
        <v>42002.817488425921</v>
      </c>
      <c r="T34" s="16">
        <v>42032.817488425921</v>
      </c>
      <c r="U34">
        <f t="shared" si="0"/>
        <v>119.13</v>
      </c>
    </row>
    <row r="35" spans="1:21" ht="48" x14ac:dyDescent="0.2">
      <c r="A35" s="10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>
        <v>90.33</v>
      </c>
      <c r="Q35" s="12" t="s">
        <v>8315</v>
      </c>
      <c r="R35" t="s">
        <v>8316</v>
      </c>
      <c r="S35" s="16">
        <v>42722.84474537037</v>
      </c>
      <c r="T35" s="16">
        <v>42752.84474537037</v>
      </c>
      <c r="U35">
        <f t="shared" si="0"/>
        <v>90.33</v>
      </c>
    </row>
    <row r="36" spans="1:21" ht="48" x14ac:dyDescent="0.2">
      <c r="A36" s="10">
        <v>2875</v>
      </c>
      <c r="B36" s="3" t="s">
        <v>2875</v>
      </c>
      <c r="C36" s="3" t="s">
        <v>6985</v>
      </c>
      <c r="D36" s="6">
        <v>20000</v>
      </c>
      <c r="E36" s="8">
        <v>7</v>
      </c>
      <c r="F36" t="s">
        <v>8220</v>
      </c>
      <c r="G36" t="s">
        <v>8223</v>
      </c>
      <c r="H36" t="s">
        <v>8245</v>
      </c>
      <c r="I36">
        <v>1462417493</v>
      </c>
      <c r="J36">
        <v>1459825493</v>
      </c>
      <c r="K36" t="b">
        <v>0</v>
      </c>
      <c r="L36">
        <v>3</v>
      </c>
      <c r="M36" t="b">
        <v>0</v>
      </c>
      <c r="N36" t="s">
        <v>8269</v>
      </c>
      <c r="O36">
        <v>0</v>
      </c>
      <c r="P36">
        <v>2.33</v>
      </c>
      <c r="Q36" s="12" t="s">
        <v>8315</v>
      </c>
      <c r="R36" t="s">
        <v>8316</v>
      </c>
      <c r="S36" s="16">
        <v>42465.128391203703</v>
      </c>
      <c r="T36" s="16">
        <v>42495.128391203703</v>
      </c>
      <c r="U36">
        <f t="shared" si="0"/>
        <v>2.33</v>
      </c>
    </row>
    <row r="37" spans="1:21" ht="48" x14ac:dyDescent="0.2">
      <c r="A37" s="10">
        <v>2876</v>
      </c>
      <c r="B37" s="3" t="s">
        <v>2876</v>
      </c>
      <c r="C37" s="3" t="s">
        <v>6986</v>
      </c>
      <c r="D37" s="6">
        <v>150000</v>
      </c>
      <c r="E37" s="8">
        <v>0</v>
      </c>
      <c r="F37" t="s">
        <v>8220</v>
      </c>
      <c r="G37" t="s">
        <v>8223</v>
      </c>
      <c r="H37" t="s">
        <v>8245</v>
      </c>
      <c r="I37">
        <v>1437069079</v>
      </c>
      <c r="J37">
        <v>1434477079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2" t="s">
        <v>8315</v>
      </c>
      <c r="R37" t="s">
        <v>8316</v>
      </c>
      <c r="S37" s="16">
        <v>42171.743969907402</v>
      </c>
      <c r="T37" s="16">
        <v>42201.743969907402</v>
      </c>
      <c r="U37">
        <f t="shared" si="0"/>
        <v>0</v>
      </c>
    </row>
    <row r="38" spans="1:21" ht="48" x14ac:dyDescent="0.2">
      <c r="A38" s="10">
        <v>2877</v>
      </c>
      <c r="B38" s="3" t="s">
        <v>2877</v>
      </c>
      <c r="C38" s="3" t="s">
        <v>6987</v>
      </c>
      <c r="D38" s="6">
        <v>6000</v>
      </c>
      <c r="E38" s="8">
        <v>650</v>
      </c>
      <c r="F38" t="s">
        <v>8220</v>
      </c>
      <c r="G38" t="s">
        <v>8223</v>
      </c>
      <c r="H38" t="s">
        <v>8245</v>
      </c>
      <c r="I38">
        <v>1480525200</v>
      </c>
      <c r="J38">
        <v>1477781724</v>
      </c>
      <c r="K38" t="b">
        <v>0</v>
      </c>
      <c r="L38">
        <v>6</v>
      </c>
      <c r="M38" t="b">
        <v>0</v>
      </c>
      <c r="N38" t="s">
        <v>8269</v>
      </c>
      <c r="O38">
        <v>11</v>
      </c>
      <c r="P38">
        <v>108.33</v>
      </c>
      <c r="Q38" s="12" t="s">
        <v>8315</v>
      </c>
      <c r="R38" t="s">
        <v>8316</v>
      </c>
      <c r="S38" s="16">
        <v>42672.955138888887</v>
      </c>
      <c r="T38" s="16">
        <v>42704.708333333328</v>
      </c>
      <c r="U38">
        <f t="shared" si="0"/>
        <v>108.33</v>
      </c>
    </row>
    <row r="39" spans="1:21" ht="48" x14ac:dyDescent="0.2">
      <c r="A39" s="10">
        <v>2878</v>
      </c>
      <c r="B39" s="3" t="s">
        <v>2878</v>
      </c>
      <c r="C39" s="3" t="s">
        <v>6988</v>
      </c>
      <c r="D39" s="6">
        <v>3000</v>
      </c>
      <c r="E39" s="8">
        <v>63</v>
      </c>
      <c r="F39" t="s">
        <v>8220</v>
      </c>
      <c r="G39" t="s">
        <v>8224</v>
      </c>
      <c r="H39" t="s">
        <v>8246</v>
      </c>
      <c r="I39">
        <v>1435934795</v>
      </c>
      <c r="J39">
        <v>1430750795</v>
      </c>
      <c r="K39" t="b">
        <v>0</v>
      </c>
      <c r="L39">
        <v>4</v>
      </c>
      <c r="M39" t="b">
        <v>0</v>
      </c>
      <c r="N39" t="s">
        <v>8269</v>
      </c>
      <c r="O39">
        <v>2</v>
      </c>
      <c r="P39">
        <v>15.75</v>
      </c>
      <c r="Q39" s="12" t="s">
        <v>8315</v>
      </c>
      <c r="R39" t="s">
        <v>8316</v>
      </c>
      <c r="S39" s="16">
        <v>42128.615682870368</v>
      </c>
      <c r="T39" s="16">
        <v>42188.615682870368</v>
      </c>
      <c r="U39">
        <f t="shared" si="0"/>
        <v>15.75</v>
      </c>
    </row>
    <row r="40" spans="1:21" ht="32" x14ac:dyDescent="0.2">
      <c r="A40" s="10">
        <v>2879</v>
      </c>
      <c r="B40" s="3" t="s">
        <v>2879</v>
      </c>
      <c r="C40" s="3" t="s">
        <v>6989</v>
      </c>
      <c r="D40" s="6">
        <v>11200</v>
      </c>
      <c r="E40" s="8">
        <v>29</v>
      </c>
      <c r="F40" t="s">
        <v>8220</v>
      </c>
      <c r="G40" t="s">
        <v>8223</v>
      </c>
      <c r="H40" t="s">
        <v>8245</v>
      </c>
      <c r="I40">
        <v>1453310661</v>
      </c>
      <c r="J40">
        <v>1450718661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29</v>
      </c>
      <c r="Q40" s="12" t="s">
        <v>8315</v>
      </c>
      <c r="R40" t="s">
        <v>8316</v>
      </c>
      <c r="S40" s="16">
        <v>42359.725243055553</v>
      </c>
      <c r="T40" s="16">
        <v>42389.725243055553</v>
      </c>
      <c r="U40">
        <f t="shared" si="0"/>
        <v>29</v>
      </c>
    </row>
    <row r="41" spans="1:21" ht="48" x14ac:dyDescent="0.2">
      <c r="A41" s="10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2" t="s">
        <v>8315</v>
      </c>
      <c r="R41" t="s">
        <v>8316</v>
      </c>
      <c r="S41" s="16">
        <v>42192.905694444446</v>
      </c>
      <c r="T41" s="16">
        <v>42236.711805555555</v>
      </c>
      <c r="U41">
        <f t="shared" si="0"/>
        <v>96.55</v>
      </c>
    </row>
    <row r="42" spans="1:21" ht="48" x14ac:dyDescent="0.2">
      <c r="A42" s="10">
        <v>2881</v>
      </c>
      <c r="B42" s="3" t="s">
        <v>2881</v>
      </c>
      <c r="C42" s="3" t="s">
        <v>6991</v>
      </c>
      <c r="D42" s="6">
        <v>5500</v>
      </c>
      <c r="E42" s="8">
        <v>0</v>
      </c>
      <c r="F42" t="s">
        <v>8220</v>
      </c>
      <c r="G42" t="s">
        <v>8223</v>
      </c>
      <c r="H42" t="s">
        <v>8245</v>
      </c>
      <c r="I42">
        <v>1417620036</v>
      </c>
      <c r="J42">
        <v>1412432436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41916.597638888888</v>
      </c>
      <c r="T42" s="16">
        <v>41976.639305555553</v>
      </c>
      <c r="U42">
        <f t="shared" si="0"/>
        <v>0</v>
      </c>
    </row>
    <row r="43" spans="1:21" ht="48" x14ac:dyDescent="0.2">
      <c r="A43" s="10">
        <v>2882</v>
      </c>
      <c r="B43" s="3" t="s">
        <v>2882</v>
      </c>
      <c r="C43" s="3" t="s">
        <v>6992</v>
      </c>
      <c r="D43" s="6">
        <v>750</v>
      </c>
      <c r="E43" s="8">
        <v>252</v>
      </c>
      <c r="F43" t="s">
        <v>8220</v>
      </c>
      <c r="G43" t="s">
        <v>8223</v>
      </c>
      <c r="H43" t="s">
        <v>8245</v>
      </c>
      <c r="I43">
        <v>1462112318</v>
      </c>
      <c r="J43">
        <v>1459520318</v>
      </c>
      <c r="K43" t="b">
        <v>0</v>
      </c>
      <c r="L43">
        <v>4</v>
      </c>
      <c r="M43" t="b">
        <v>0</v>
      </c>
      <c r="N43" t="s">
        <v>8269</v>
      </c>
      <c r="O43">
        <v>34</v>
      </c>
      <c r="P43">
        <v>63</v>
      </c>
      <c r="Q43" s="12" t="s">
        <v>8315</v>
      </c>
      <c r="R43" t="s">
        <v>8316</v>
      </c>
      <c r="S43" s="16">
        <v>42461.596273148149</v>
      </c>
      <c r="T43" s="16">
        <v>42491.596273148149</v>
      </c>
      <c r="U43">
        <f t="shared" si="0"/>
        <v>63</v>
      </c>
    </row>
    <row r="44" spans="1:21" ht="48" x14ac:dyDescent="0.2">
      <c r="A44" s="10">
        <v>2883</v>
      </c>
      <c r="B44" s="3" t="s">
        <v>2883</v>
      </c>
      <c r="C44" s="3" t="s">
        <v>6993</v>
      </c>
      <c r="D44" s="6">
        <v>10000</v>
      </c>
      <c r="E44" s="8">
        <v>1908</v>
      </c>
      <c r="F44" t="s">
        <v>8220</v>
      </c>
      <c r="G44" t="s">
        <v>8223</v>
      </c>
      <c r="H44" t="s">
        <v>8245</v>
      </c>
      <c r="I44">
        <v>1454734740</v>
      </c>
      <c r="J44">
        <v>1451684437</v>
      </c>
      <c r="K44" t="b">
        <v>0</v>
      </c>
      <c r="L44">
        <v>5</v>
      </c>
      <c r="M44" t="b">
        <v>0</v>
      </c>
      <c r="N44" t="s">
        <v>8269</v>
      </c>
      <c r="O44">
        <v>19</v>
      </c>
      <c r="P44">
        <v>381.6</v>
      </c>
      <c r="Q44" s="12" t="s">
        <v>8315</v>
      </c>
      <c r="R44" t="s">
        <v>8316</v>
      </c>
      <c r="S44" s="16">
        <v>42370.90320601852</v>
      </c>
      <c r="T44" s="16">
        <v>42406.207638888889</v>
      </c>
      <c r="U44">
        <f t="shared" si="0"/>
        <v>381.6</v>
      </c>
    </row>
    <row r="45" spans="1:21" ht="32" x14ac:dyDescent="0.2">
      <c r="A45" s="10">
        <v>2884</v>
      </c>
      <c r="B45" s="3" t="s">
        <v>2884</v>
      </c>
      <c r="C45" s="3" t="s">
        <v>6994</v>
      </c>
      <c r="D45" s="6">
        <v>45000</v>
      </c>
      <c r="E45" s="8">
        <v>185</v>
      </c>
      <c r="F45" t="s">
        <v>8220</v>
      </c>
      <c r="G45" t="s">
        <v>8223</v>
      </c>
      <c r="H45" t="s">
        <v>8245</v>
      </c>
      <c r="I45">
        <v>1417800435</v>
      </c>
      <c r="J45">
        <v>1415208435</v>
      </c>
      <c r="K45" t="b">
        <v>0</v>
      </c>
      <c r="L45">
        <v>4</v>
      </c>
      <c r="M45" t="b">
        <v>0</v>
      </c>
      <c r="N45" t="s">
        <v>8269</v>
      </c>
      <c r="O45">
        <v>0</v>
      </c>
      <c r="P45">
        <v>46.25</v>
      </c>
      <c r="Q45" s="12" t="s">
        <v>8315</v>
      </c>
      <c r="R45" t="s">
        <v>8316</v>
      </c>
      <c r="S45" s="16">
        <v>41948.727256944447</v>
      </c>
      <c r="T45" s="16">
        <v>41978.727256944447</v>
      </c>
      <c r="U45">
        <f t="shared" si="0"/>
        <v>46.25</v>
      </c>
    </row>
    <row r="46" spans="1:21" ht="32" x14ac:dyDescent="0.2">
      <c r="A46" s="10">
        <v>2885</v>
      </c>
      <c r="B46" s="3" t="s">
        <v>2885</v>
      </c>
      <c r="C46" s="3" t="s">
        <v>6995</v>
      </c>
      <c r="D46" s="6">
        <v>400</v>
      </c>
      <c r="E46" s="8">
        <v>130</v>
      </c>
      <c r="F46" t="s">
        <v>8220</v>
      </c>
      <c r="G46" t="s">
        <v>8223</v>
      </c>
      <c r="H46" t="s">
        <v>8245</v>
      </c>
      <c r="I46">
        <v>1426294201</v>
      </c>
      <c r="J46">
        <v>1423705801</v>
      </c>
      <c r="K46" t="b">
        <v>0</v>
      </c>
      <c r="L46">
        <v>5</v>
      </c>
      <c r="M46" t="b">
        <v>0</v>
      </c>
      <c r="N46" t="s">
        <v>8269</v>
      </c>
      <c r="O46">
        <v>33</v>
      </c>
      <c r="P46">
        <v>26</v>
      </c>
      <c r="Q46" s="12" t="s">
        <v>8315</v>
      </c>
      <c r="R46" t="s">
        <v>8316</v>
      </c>
      <c r="S46" s="16">
        <v>42047.07640046296</v>
      </c>
      <c r="T46" s="16">
        <v>42077.034733796296</v>
      </c>
      <c r="U46">
        <f t="shared" si="0"/>
        <v>26</v>
      </c>
    </row>
    <row r="47" spans="1:21" ht="48" x14ac:dyDescent="0.2">
      <c r="A47" s="10">
        <v>2886</v>
      </c>
      <c r="B47" s="3" t="s">
        <v>2886</v>
      </c>
      <c r="C47" s="3" t="s">
        <v>6996</v>
      </c>
      <c r="D47" s="6">
        <v>200</v>
      </c>
      <c r="E47" s="8">
        <v>10</v>
      </c>
      <c r="F47" t="s">
        <v>8220</v>
      </c>
      <c r="G47" t="s">
        <v>8223</v>
      </c>
      <c r="H47" t="s">
        <v>8245</v>
      </c>
      <c r="I47">
        <v>1442635140</v>
      </c>
      <c r="J47">
        <v>1442243484</v>
      </c>
      <c r="K47" t="b">
        <v>0</v>
      </c>
      <c r="L47">
        <v>1</v>
      </c>
      <c r="M47" t="b">
        <v>0</v>
      </c>
      <c r="N47" t="s">
        <v>8269</v>
      </c>
      <c r="O47">
        <v>5</v>
      </c>
      <c r="P47">
        <v>10</v>
      </c>
      <c r="Q47" s="12" t="s">
        <v>8315</v>
      </c>
      <c r="R47" t="s">
        <v>8316</v>
      </c>
      <c r="S47" s="16">
        <v>42261.632916666669</v>
      </c>
      <c r="T47" s="16">
        <v>42266.165972222225</v>
      </c>
      <c r="U47">
        <f t="shared" si="0"/>
        <v>10</v>
      </c>
    </row>
    <row r="48" spans="1:21" ht="48" x14ac:dyDescent="0.2">
      <c r="A48" s="10">
        <v>2887</v>
      </c>
      <c r="B48" s="3" t="s">
        <v>2887</v>
      </c>
      <c r="C48" s="3" t="s">
        <v>6997</v>
      </c>
      <c r="D48" s="6">
        <v>3000</v>
      </c>
      <c r="E48" s="8">
        <v>5</v>
      </c>
      <c r="F48" t="s">
        <v>8220</v>
      </c>
      <c r="G48" t="s">
        <v>8223</v>
      </c>
      <c r="H48" t="s">
        <v>8245</v>
      </c>
      <c r="I48">
        <v>1420971324</v>
      </c>
      <c r="J48">
        <v>1418379324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5</v>
      </c>
      <c r="Q48" s="12" t="s">
        <v>8315</v>
      </c>
      <c r="R48" t="s">
        <v>8316</v>
      </c>
      <c r="S48" s="16">
        <v>41985.427361111113</v>
      </c>
      <c r="T48" s="16">
        <v>42015.427361111113</v>
      </c>
      <c r="U48">
        <f t="shared" si="0"/>
        <v>5</v>
      </c>
    </row>
    <row r="49" spans="1:21" ht="48" x14ac:dyDescent="0.2">
      <c r="A49" s="10">
        <v>2888</v>
      </c>
      <c r="B49" s="3" t="s">
        <v>2888</v>
      </c>
      <c r="C49" s="3" t="s">
        <v>6998</v>
      </c>
      <c r="D49" s="6">
        <v>30000</v>
      </c>
      <c r="E49" s="8">
        <v>0</v>
      </c>
      <c r="F49" t="s">
        <v>8220</v>
      </c>
      <c r="G49" t="s">
        <v>8223</v>
      </c>
      <c r="H49" t="s">
        <v>8245</v>
      </c>
      <c r="I49">
        <v>1413608340</v>
      </c>
      <c r="J49">
        <v>1412945440</v>
      </c>
      <c r="K49" t="b">
        <v>0</v>
      </c>
      <c r="L49">
        <v>0</v>
      </c>
      <c r="M49" t="b">
        <v>0</v>
      </c>
      <c r="N49" t="s">
        <v>8269</v>
      </c>
      <c r="O49">
        <v>0</v>
      </c>
      <c r="P49">
        <v>0</v>
      </c>
      <c r="Q49" s="12" t="s">
        <v>8315</v>
      </c>
      <c r="R49" t="s">
        <v>8316</v>
      </c>
      <c r="S49" s="16">
        <v>41922.535185185188</v>
      </c>
      <c r="T49" s="16">
        <v>41930.207638888889</v>
      </c>
      <c r="U49">
        <f t="shared" si="0"/>
        <v>0</v>
      </c>
    </row>
    <row r="50" spans="1:21" ht="48" x14ac:dyDescent="0.2">
      <c r="A50" s="10">
        <v>2889</v>
      </c>
      <c r="B50" s="3" t="s">
        <v>2889</v>
      </c>
      <c r="C50" s="3" t="s">
        <v>6999</v>
      </c>
      <c r="D50" s="6">
        <v>3000</v>
      </c>
      <c r="E50" s="8">
        <v>1142</v>
      </c>
      <c r="F50" t="s">
        <v>8220</v>
      </c>
      <c r="G50" t="s">
        <v>8223</v>
      </c>
      <c r="H50" t="s">
        <v>8245</v>
      </c>
      <c r="I50">
        <v>1409344985</v>
      </c>
      <c r="J50">
        <v>1406752985</v>
      </c>
      <c r="K50" t="b">
        <v>0</v>
      </c>
      <c r="L50">
        <v>14</v>
      </c>
      <c r="M50" t="b">
        <v>0</v>
      </c>
      <c r="N50" t="s">
        <v>8269</v>
      </c>
      <c r="O50">
        <v>38</v>
      </c>
      <c r="P50">
        <v>81.569999999999993</v>
      </c>
      <c r="Q50" s="12" t="s">
        <v>8315</v>
      </c>
      <c r="R50" t="s">
        <v>8316</v>
      </c>
      <c r="S50" s="16">
        <v>41850.863252314812</v>
      </c>
      <c r="T50" s="16">
        <v>41880.863252314812</v>
      </c>
      <c r="U50">
        <f t="shared" si="0"/>
        <v>81.569999999999993</v>
      </c>
    </row>
    <row r="51" spans="1:21" ht="48" x14ac:dyDescent="0.2">
      <c r="A51" s="10">
        <v>2890</v>
      </c>
      <c r="B51" s="3" t="s">
        <v>2890</v>
      </c>
      <c r="C51" s="3" t="s">
        <v>7000</v>
      </c>
      <c r="D51" s="6">
        <v>2000</v>
      </c>
      <c r="E51" s="8">
        <v>21</v>
      </c>
      <c r="F51" t="s">
        <v>8220</v>
      </c>
      <c r="G51" t="s">
        <v>8223</v>
      </c>
      <c r="H51" t="s">
        <v>8245</v>
      </c>
      <c r="I51">
        <v>1407553200</v>
      </c>
      <c r="J51">
        <v>1405100992</v>
      </c>
      <c r="K51" t="b">
        <v>0</v>
      </c>
      <c r="L51">
        <v>3</v>
      </c>
      <c r="M51" t="b">
        <v>0</v>
      </c>
      <c r="N51" t="s">
        <v>8269</v>
      </c>
      <c r="O51">
        <v>1</v>
      </c>
      <c r="P51">
        <v>7</v>
      </c>
      <c r="Q51" s="12" t="s">
        <v>8315</v>
      </c>
      <c r="R51" t="s">
        <v>8316</v>
      </c>
      <c r="S51" s="16">
        <v>41831.742962962962</v>
      </c>
      <c r="T51" s="16">
        <v>41860.125</v>
      </c>
      <c r="U51">
        <f t="shared" si="0"/>
        <v>7</v>
      </c>
    </row>
    <row r="52" spans="1:21" ht="48" x14ac:dyDescent="0.2">
      <c r="A52" s="10">
        <v>2891</v>
      </c>
      <c r="B52" s="3" t="s">
        <v>2891</v>
      </c>
      <c r="C52" s="3" t="s">
        <v>7001</v>
      </c>
      <c r="D52" s="6">
        <v>10000</v>
      </c>
      <c r="E52" s="8">
        <v>273</v>
      </c>
      <c r="F52" t="s">
        <v>8220</v>
      </c>
      <c r="G52" t="s">
        <v>8223</v>
      </c>
      <c r="H52" t="s">
        <v>8245</v>
      </c>
      <c r="I52">
        <v>1460751128</v>
      </c>
      <c r="J52">
        <v>1455570728</v>
      </c>
      <c r="K52" t="b">
        <v>0</v>
      </c>
      <c r="L52">
        <v>10</v>
      </c>
      <c r="M52" t="b">
        <v>0</v>
      </c>
      <c r="N52" t="s">
        <v>8269</v>
      </c>
      <c r="O52">
        <v>3</v>
      </c>
      <c r="P52">
        <v>27.3</v>
      </c>
      <c r="Q52" s="12" t="s">
        <v>8315</v>
      </c>
      <c r="R52" t="s">
        <v>8316</v>
      </c>
      <c r="S52" s="16">
        <v>42415.883425925931</v>
      </c>
      <c r="T52" s="16">
        <v>42475.84175925926</v>
      </c>
      <c r="U52">
        <f t="shared" si="0"/>
        <v>27.3</v>
      </c>
    </row>
    <row r="53" spans="1:21" ht="48" x14ac:dyDescent="0.2">
      <c r="A53" s="10">
        <v>2892</v>
      </c>
      <c r="B53" s="3" t="s">
        <v>2892</v>
      </c>
      <c r="C53" s="3" t="s">
        <v>7002</v>
      </c>
      <c r="D53" s="6">
        <v>5500</v>
      </c>
      <c r="E53" s="8">
        <v>500</v>
      </c>
      <c r="F53" t="s">
        <v>8220</v>
      </c>
      <c r="G53" t="s">
        <v>8223</v>
      </c>
      <c r="H53" t="s">
        <v>8245</v>
      </c>
      <c r="I53">
        <v>1409000400</v>
      </c>
      <c r="J53">
        <v>1408381704</v>
      </c>
      <c r="K53" t="b">
        <v>0</v>
      </c>
      <c r="L53">
        <v>17</v>
      </c>
      <c r="M53" t="b">
        <v>0</v>
      </c>
      <c r="N53" t="s">
        <v>8269</v>
      </c>
      <c r="O53">
        <v>9</v>
      </c>
      <c r="P53">
        <v>29.41</v>
      </c>
      <c r="Q53" s="12" t="s">
        <v>8315</v>
      </c>
      <c r="R53" t="s">
        <v>8316</v>
      </c>
      <c r="S53" s="16">
        <v>41869.714166666665</v>
      </c>
      <c r="T53" s="16">
        <v>41876.875</v>
      </c>
      <c r="U53">
        <f t="shared" si="0"/>
        <v>29.41</v>
      </c>
    </row>
    <row r="54" spans="1:21" ht="16" x14ac:dyDescent="0.2">
      <c r="A54" s="10">
        <v>2893</v>
      </c>
      <c r="B54" s="3" t="s">
        <v>2893</v>
      </c>
      <c r="C54" s="3" t="s">
        <v>7003</v>
      </c>
      <c r="D54" s="6">
        <v>5000</v>
      </c>
      <c r="E54" s="8">
        <v>25</v>
      </c>
      <c r="F54" t="s">
        <v>8220</v>
      </c>
      <c r="G54" t="s">
        <v>8223</v>
      </c>
      <c r="H54" t="s">
        <v>8245</v>
      </c>
      <c r="I54">
        <v>1420768800</v>
      </c>
      <c r="J54">
        <v>1415644395</v>
      </c>
      <c r="K54" t="b">
        <v>0</v>
      </c>
      <c r="L54">
        <v>2</v>
      </c>
      <c r="M54" t="b">
        <v>0</v>
      </c>
      <c r="N54" t="s">
        <v>8269</v>
      </c>
      <c r="O54">
        <v>1</v>
      </c>
      <c r="P54">
        <v>12.5</v>
      </c>
      <c r="Q54" s="12" t="s">
        <v>8315</v>
      </c>
      <c r="R54" t="s">
        <v>8316</v>
      </c>
      <c r="S54" s="16">
        <v>41953.773090277777</v>
      </c>
      <c r="T54" s="16">
        <v>42013.083333333328</v>
      </c>
      <c r="U54">
        <f t="shared" si="0"/>
        <v>12.5</v>
      </c>
    </row>
    <row r="55" spans="1:21" ht="16" x14ac:dyDescent="0.2">
      <c r="A55" s="10">
        <v>2894</v>
      </c>
      <c r="B55" s="3" t="s">
        <v>2894</v>
      </c>
      <c r="C55" s="3" t="s">
        <v>7004</v>
      </c>
      <c r="D55" s="6">
        <v>50000</v>
      </c>
      <c r="E55" s="8">
        <v>0</v>
      </c>
      <c r="F55" t="s">
        <v>8220</v>
      </c>
      <c r="G55" t="s">
        <v>8223</v>
      </c>
      <c r="H55" t="s">
        <v>8245</v>
      </c>
      <c r="I55">
        <v>1428100815</v>
      </c>
      <c r="J55">
        <v>1422920415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>
        <v>0</v>
      </c>
      <c r="Q55" s="12" t="s">
        <v>8315</v>
      </c>
      <c r="R55" t="s">
        <v>8316</v>
      </c>
      <c r="S55" s="16">
        <v>42037.986284722225</v>
      </c>
      <c r="T55" s="16">
        <v>42097.944618055553</v>
      </c>
      <c r="U55">
        <f t="shared" si="0"/>
        <v>0</v>
      </c>
    </row>
    <row r="56" spans="1:21" ht="48" x14ac:dyDescent="0.2">
      <c r="A56" s="10">
        <v>2895</v>
      </c>
      <c r="B56" s="3" t="s">
        <v>2895</v>
      </c>
      <c r="C56" s="3" t="s">
        <v>7005</v>
      </c>
      <c r="D56" s="6">
        <v>500</v>
      </c>
      <c r="E56" s="8">
        <v>23</v>
      </c>
      <c r="F56" t="s">
        <v>8220</v>
      </c>
      <c r="G56" t="s">
        <v>8223</v>
      </c>
      <c r="H56" t="s">
        <v>8245</v>
      </c>
      <c r="I56">
        <v>1403470800</v>
      </c>
      <c r="J56">
        <v>1403356792</v>
      </c>
      <c r="K56" t="b">
        <v>0</v>
      </c>
      <c r="L56">
        <v>4</v>
      </c>
      <c r="M56" t="b">
        <v>0</v>
      </c>
      <c r="N56" t="s">
        <v>8269</v>
      </c>
      <c r="O56">
        <v>5</v>
      </c>
      <c r="P56">
        <v>5.75</v>
      </c>
      <c r="Q56" s="12" t="s">
        <v>8315</v>
      </c>
      <c r="R56" t="s">
        <v>8316</v>
      </c>
      <c r="S56" s="16">
        <v>41811.555462962962</v>
      </c>
      <c r="T56" s="16">
        <v>41812.875</v>
      </c>
      <c r="U56">
        <f t="shared" si="0"/>
        <v>5.75</v>
      </c>
    </row>
    <row r="57" spans="1:21" ht="48" x14ac:dyDescent="0.2">
      <c r="A57" s="10">
        <v>2896</v>
      </c>
      <c r="B57" s="3" t="s">
        <v>2896</v>
      </c>
      <c r="C57" s="3" t="s">
        <v>7006</v>
      </c>
      <c r="D57" s="6">
        <v>3000</v>
      </c>
      <c r="E57" s="8">
        <v>625</v>
      </c>
      <c r="F57" t="s">
        <v>8220</v>
      </c>
      <c r="G57" t="s">
        <v>8223</v>
      </c>
      <c r="H57" t="s">
        <v>8245</v>
      </c>
      <c r="I57">
        <v>1481522400</v>
      </c>
      <c r="J57">
        <v>1480283321</v>
      </c>
      <c r="K57" t="b">
        <v>0</v>
      </c>
      <c r="L57">
        <v>12</v>
      </c>
      <c r="M57" t="b">
        <v>0</v>
      </c>
      <c r="N57" t="s">
        <v>8269</v>
      </c>
      <c r="O57">
        <v>21</v>
      </c>
      <c r="P57">
        <v>52.08</v>
      </c>
      <c r="Q57" s="12" t="s">
        <v>8315</v>
      </c>
      <c r="R57" t="s">
        <v>8316</v>
      </c>
      <c r="S57" s="16">
        <v>42701.908807870372</v>
      </c>
      <c r="T57" s="16">
        <v>42716.25</v>
      </c>
      <c r="U57">
        <f t="shared" si="0"/>
        <v>52.08</v>
      </c>
    </row>
    <row r="58" spans="1:21" ht="48" x14ac:dyDescent="0.2">
      <c r="A58" s="10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2" t="s">
        <v>8315</v>
      </c>
      <c r="R58" t="s">
        <v>8316</v>
      </c>
      <c r="S58" s="16">
        <v>42258.646504629629</v>
      </c>
      <c r="T58" s="16">
        <v>42288.645196759258</v>
      </c>
      <c r="U58">
        <f t="shared" si="0"/>
        <v>183.33</v>
      </c>
    </row>
    <row r="59" spans="1:21" ht="48" x14ac:dyDescent="0.2">
      <c r="A59" s="10">
        <v>2898</v>
      </c>
      <c r="B59" s="3" t="s">
        <v>2898</v>
      </c>
      <c r="C59" s="3" t="s">
        <v>7008</v>
      </c>
      <c r="D59" s="6">
        <v>7500</v>
      </c>
      <c r="E59" s="8">
        <v>316</v>
      </c>
      <c r="F59" t="s">
        <v>8220</v>
      </c>
      <c r="G59" t="s">
        <v>8223</v>
      </c>
      <c r="H59" t="s">
        <v>8245</v>
      </c>
      <c r="I59">
        <v>1446307053</v>
      </c>
      <c r="J59">
        <v>1443715053</v>
      </c>
      <c r="K59" t="b">
        <v>0</v>
      </c>
      <c r="L59">
        <v>12</v>
      </c>
      <c r="M59" t="b">
        <v>0</v>
      </c>
      <c r="N59" t="s">
        <v>8269</v>
      </c>
      <c r="O59">
        <v>4</v>
      </c>
      <c r="P59">
        <v>26.33</v>
      </c>
      <c r="Q59" s="12" t="s">
        <v>8315</v>
      </c>
      <c r="R59" t="s">
        <v>8316</v>
      </c>
      <c r="S59" s="16">
        <v>42278.664965277778</v>
      </c>
      <c r="T59" s="16">
        <v>42308.664965277778</v>
      </c>
      <c r="U59">
        <f t="shared" si="0"/>
        <v>26.33</v>
      </c>
    </row>
    <row r="60" spans="1:21" ht="48" x14ac:dyDescent="0.2">
      <c r="A60" s="10">
        <v>2899</v>
      </c>
      <c r="B60" s="3" t="s">
        <v>2899</v>
      </c>
      <c r="C60" s="3" t="s">
        <v>7009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1469325158</v>
      </c>
      <c r="J60">
        <v>1464141158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2" t="s">
        <v>8315</v>
      </c>
      <c r="R60" t="s">
        <v>8316</v>
      </c>
      <c r="S60" s="16">
        <v>42515.078217592592</v>
      </c>
      <c r="T60" s="16">
        <v>42575.078217592592</v>
      </c>
      <c r="U60">
        <f t="shared" si="0"/>
        <v>0</v>
      </c>
    </row>
    <row r="61" spans="1:21" ht="48" x14ac:dyDescent="0.2">
      <c r="A61" s="10">
        <v>2900</v>
      </c>
      <c r="B61" s="3" t="s">
        <v>2900</v>
      </c>
      <c r="C61" s="3" t="s">
        <v>7010</v>
      </c>
      <c r="D61" s="6">
        <v>5500</v>
      </c>
      <c r="E61" s="8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v>62</v>
      </c>
      <c r="P61">
        <v>486.43</v>
      </c>
      <c r="Q61" s="12" t="s">
        <v>8315</v>
      </c>
      <c r="R61" t="s">
        <v>8316</v>
      </c>
      <c r="S61" s="16">
        <v>41830.234166666669</v>
      </c>
      <c r="T61" s="16">
        <v>41860.234166666669</v>
      </c>
      <c r="U61">
        <f t="shared" si="0"/>
        <v>486.43</v>
      </c>
    </row>
    <row r="62" spans="1:21" ht="48" x14ac:dyDescent="0.2">
      <c r="A62" s="10">
        <v>2901</v>
      </c>
      <c r="B62" s="3" t="s">
        <v>2901</v>
      </c>
      <c r="C62" s="3" t="s">
        <v>7011</v>
      </c>
      <c r="D62" s="6">
        <v>750</v>
      </c>
      <c r="E62" s="8">
        <v>6</v>
      </c>
      <c r="F62" t="s">
        <v>8220</v>
      </c>
      <c r="G62" t="s">
        <v>8223</v>
      </c>
      <c r="H62" t="s">
        <v>8245</v>
      </c>
      <c r="I62">
        <v>1423345339</v>
      </c>
      <c r="J62">
        <v>1418161339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>
        <v>3</v>
      </c>
      <c r="Q62" s="12" t="s">
        <v>8315</v>
      </c>
      <c r="R62" t="s">
        <v>8316</v>
      </c>
      <c r="S62" s="16">
        <v>41982.904386574075</v>
      </c>
      <c r="T62" s="16">
        <v>42042.904386574075</v>
      </c>
      <c r="U62">
        <f t="shared" si="0"/>
        <v>3</v>
      </c>
    </row>
    <row r="63" spans="1:21" ht="32" x14ac:dyDescent="0.2">
      <c r="A63" s="10">
        <v>2902</v>
      </c>
      <c r="B63" s="3" t="s">
        <v>2902</v>
      </c>
      <c r="C63" s="3" t="s">
        <v>7012</v>
      </c>
      <c r="D63" s="6">
        <v>150000</v>
      </c>
      <c r="E63" s="8">
        <v>25</v>
      </c>
      <c r="F63" t="s">
        <v>8220</v>
      </c>
      <c r="G63" t="s">
        <v>8223</v>
      </c>
      <c r="H63" t="s">
        <v>8245</v>
      </c>
      <c r="I63">
        <v>1440412396</v>
      </c>
      <c r="J63">
        <v>1437820396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25</v>
      </c>
      <c r="Q63" s="12" t="s">
        <v>8315</v>
      </c>
      <c r="R63" t="s">
        <v>8316</v>
      </c>
      <c r="S63" s="16">
        <v>42210.439768518518</v>
      </c>
      <c r="T63" s="16">
        <v>42240.439768518518</v>
      </c>
      <c r="U63">
        <f t="shared" si="0"/>
        <v>25</v>
      </c>
    </row>
    <row r="64" spans="1:21" ht="48" x14ac:dyDescent="0.2">
      <c r="A64" s="10">
        <v>2903</v>
      </c>
      <c r="B64" s="3" t="s">
        <v>2903</v>
      </c>
      <c r="C64" s="3" t="s">
        <v>7013</v>
      </c>
      <c r="D64" s="6">
        <v>5000</v>
      </c>
      <c r="E64" s="8">
        <v>39</v>
      </c>
      <c r="F64" t="s">
        <v>8220</v>
      </c>
      <c r="G64" t="s">
        <v>8223</v>
      </c>
      <c r="H64" t="s">
        <v>8245</v>
      </c>
      <c r="I64">
        <v>1441771218</v>
      </c>
      <c r="J64">
        <v>1436587218</v>
      </c>
      <c r="K64" t="b">
        <v>0</v>
      </c>
      <c r="L64">
        <v>4</v>
      </c>
      <c r="M64" t="b">
        <v>0</v>
      </c>
      <c r="N64" t="s">
        <v>8269</v>
      </c>
      <c r="O64">
        <v>1</v>
      </c>
      <c r="P64">
        <v>9.75</v>
      </c>
      <c r="Q64" s="12" t="s">
        <v>8315</v>
      </c>
      <c r="R64" t="s">
        <v>8316</v>
      </c>
      <c r="S64" s="16">
        <v>42196.166874999995</v>
      </c>
      <c r="T64" s="16">
        <v>42256.166874999995</v>
      </c>
      <c r="U64">
        <f t="shared" si="0"/>
        <v>9.75</v>
      </c>
    </row>
    <row r="65" spans="1:21" ht="48" x14ac:dyDescent="0.2">
      <c r="A65" s="10">
        <v>2904</v>
      </c>
      <c r="B65" s="3" t="s">
        <v>2904</v>
      </c>
      <c r="C65" s="3" t="s">
        <v>7014</v>
      </c>
      <c r="D65" s="6">
        <v>1500</v>
      </c>
      <c r="E65" s="8">
        <v>75</v>
      </c>
      <c r="F65" t="s">
        <v>8220</v>
      </c>
      <c r="G65" t="s">
        <v>8224</v>
      </c>
      <c r="H65" t="s">
        <v>8246</v>
      </c>
      <c r="I65">
        <v>1415534400</v>
      </c>
      <c r="J65">
        <v>1414538031</v>
      </c>
      <c r="K65" t="b">
        <v>0</v>
      </c>
      <c r="L65">
        <v>4</v>
      </c>
      <c r="M65" t="b">
        <v>0</v>
      </c>
      <c r="N65" t="s">
        <v>8269</v>
      </c>
      <c r="O65">
        <v>5</v>
      </c>
      <c r="P65">
        <v>18.75</v>
      </c>
      <c r="Q65" s="12" t="s">
        <v>8315</v>
      </c>
      <c r="R65" t="s">
        <v>8316</v>
      </c>
      <c r="S65" s="16">
        <v>41940.967951388891</v>
      </c>
      <c r="T65" s="16">
        <v>41952.5</v>
      </c>
      <c r="U65">
        <f t="shared" si="0"/>
        <v>18.75</v>
      </c>
    </row>
    <row r="66" spans="1:21" ht="48" x14ac:dyDescent="0.2">
      <c r="A66" s="10">
        <v>2905</v>
      </c>
      <c r="B66" s="3" t="s">
        <v>2905</v>
      </c>
      <c r="C66" s="3" t="s">
        <v>7015</v>
      </c>
      <c r="D66" s="6">
        <v>3500</v>
      </c>
      <c r="E66" s="8">
        <v>622</v>
      </c>
      <c r="F66" t="s">
        <v>8220</v>
      </c>
      <c r="G66" t="s">
        <v>8223</v>
      </c>
      <c r="H66" t="s">
        <v>8245</v>
      </c>
      <c r="I66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8269</v>
      </c>
      <c r="O66">
        <v>18</v>
      </c>
      <c r="P66">
        <v>36.590000000000003</v>
      </c>
      <c r="Q66" s="12" t="s">
        <v>8315</v>
      </c>
      <c r="R66" t="s">
        <v>8316</v>
      </c>
      <c r="S66" s="16">
        <v>42606.056863425925</v>
      </c>
      <c r="T66" s="16">
        <v>42620.056863425925</v>
      </c>
      <c r="U66">
        <f t="shared" si="0"/>
        <v>36.590000000000003</v>
      </c>
    </row>
    <row r="67" spans="1:21" ht="48" x14ac:dyDescent="0.2">
      <c r="A67" s="10">
        <v>2906</v>
      </c>
      <c r="B67" s="3" t="s">
        <v>2906</v>
      </c>
      <c r="C67" s="3" t="s">
        <v>7016</v>
      </c>
      <c r="D67" s="6">
        <v>6000</v>
      </c>
      <c r="E67" s="8">
        <v>565</v>
      </c>
      <c r="F67" t="s">
        <v>8220</v>
      </c>
      <c r="G67" t="s">
        <v>8223</v>
      </c>
      <c r="H67" t="s">
        <v>8245</v>
      </c>
      <c r="I67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8269</v>
      </c>
      <c r="O67">
        <v>9</v>
      </c>
      <c r="P67">
        <v>80.709999999999994</v>
      </c>
      <c r="Q67" s="12" t="s">
        <v>8315</v>
      </c>
      <c r="R67" t="s">
        <v>8316</v>
      </c>
      <c r="S67" s="16">
        <v>42199.648912037039</v>
      </c>
      <c r="T67" s="16">
        <v>42217.041666666672</v>
      </c>
      <c r="U67">
        <f t="shared" ref="U67:U130" si="1">IFERROR(ROUND(E67/L67,2),0)</f>
        <v>80.709999999999994</v>
      </c>
    </row>
    <row r="68" spans="1:21" ht="48" x14ac:dyDescent="0.2">
      <c r="A68" s="10">
        <v>2907</v>
      </c>
      <c r="B68" s="3" t="s">
        <v>2907</v>
      </c>
      <c r="C68" s="3" t="s">
        <v>7017</v>
      </c>
      <c r="D68" s="6">
        <v>2500</v>
      </c>
      <c r="E68" s="8">
        <v>2</v>
      </c>
      <c r="F68" t="s">
        <v>8220</v>
      </c>
      <c r="G68" t="s">
        <v>8223</v>
      </c>
      <c r="H68" t="s">
        <v>8245</v>
      </c>
      <c r="I68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8269</v>
      </c>
      <c r="O68">
        <v>0</v>
      </c>
      <c r="P68">
        <v>1</v>
      </c>
      <c r="Q68" s="12" t="s">
        <v>8315</v>
      </c>
      <c r="R68" t="s">
        <v>8316</v>
      </c>
      <c r="S68" s="16">
        <v>42444.877743055549</v>
      </c>
      <c r="T68" s="16">
        <v>42504.877743055549</v>
      </c>
      <c r="U68">
        <f t="shared" si="1"/>
        <v>1</v>
      </c>
    </row>
    <row r="69" spans="1:21" ht="64" x14ac:dyDescent="0.2">
      <c r="A69" s="10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2" t="s">
        <v>8315</v>
      </c>
      <c r="R69" t="s">
        <v>8316</v>
      </c>
      <c r="S69" s="16">
        <v>42499.731701388882</v>
      </c>
      <c r="T69" s="16">
        <v>42529.731701388882</v>
      </c>
      <c r="U69">
        <f t="shared" si="1"/>
        <v>52.8</v>
      </c>
    </row>
    <row r="70" spans="1:21" ht="48" x14ac:dyDescent="0.2">
      <c r="A70" s="10">
        <v>2909</v>
      </c>
      <c r="B70" s="3" t="s">
        <v>2909</v>
      </c>
      <c r="C70" s="3" t="s">
        <v>7019</v>
      </c>
      <c r="D70" s="6">
        <v>180000</v>
      </c>
      <c r="E70" s="8">
        <v>20</v>
      </c>
      <c r="F70" t="s">
        <v>8220</v>
      </c>
      <c r="G70" t="s">
        <v>8223</v>
      </c>
      <c r="H70" t="s">
        <v>8245</v>
      </c>
      <c r="I70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20</v>
      </c>
      <c r="Q70" s="12" t="s">
        <v>8315</v>
      </c>
      <c r="R70" t="s">
        <v>8316</v>
      </c>
      <c r="S70" s="16">
        <v>41929.266215277778</v>
      </c>
      <c r="T70" s="16">
        <v>41968.823611111111</v>
      </c>
      <c r="U70">
        <f t="shared" si="1"/>
        <v>20</v>
      </c>
    </row>
    <row r="71" spans="1:21" ht="48" x14ac:dyDescent="0.2">
      <c r="A71" s="10">
        <v>2910</v>
      </c>
      <c r="B71" s="3" t="s">
        <v>2910</v>
      </c>
      <c r="C71" s="3" t="s">
        <v>7020</v>
      </c>
      <c r="D71" s="6">
        <v>30000</v>
      </c>
      <c r="E71" s="8">
        <v>1</v>
      </c>
      <c r="F71" t="s">
        <v>8220</v>
      </c>
      <c r="G71" t="s">
        <v>8224</v>
      </c>
      <c r="H71" t="s">
        <v>8246</v>
      </c>
      <c r="I71">
        <v>1434139887</v>
      </c>
      <c r="J71">
        <v>1428955887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1</v>
      </c>
      <c r="Q71" s="12" t="s">
        <v>8315</v>
      </c>
      <c r="R71" t="s">
        <v>8316</v>
      </c>
      <c r="S71" s="16">
        <v>42107.841284722221</v>
      </c>
      <c r="T71" s="16">
        <v>42167.841284722221</v>
      </c>
      <c r="U71">
        <f t="shared" si="1"/>
        <v>1</v>
      </c>
    </row>
    <row r="72" spans="1:21" ht="48" x14ac:dyDescent="0.2">
      <c r="A72" s="10">
        <v>2911</v>
      </c>
      <c r="B72" s="3" t="s">
        <v>2911</v>
      </c>
      <c r="C72" s="3" t="s">
        <v>7021</v>
      </c>
      <c r="D72" s="6">
        <v>1800</v>
      </c>
      <c r="E72" s="8">
        <v>657</v>
      </c>
      <c r="F72" t="s">
        <v>8220</v>
      </c>
      <c r="G72" t="s">
        <v>8223</v>
      </c>
      <c r="H72" t="s">
        <v>8245</v>
      </c>
      <c r="I72">
        <v>1435429626</v>
      </c>
      <c r="J72">
        <v>1431973626</v>
      </c>
      <c r="K72" t="b">
        <v>0</v>
      </c>
      <c r="L72">
        <v>14</v>
      </c>
      <c r="M72" t="b">
        <v>0</v>
      </c>
      <c r="N72" t="s">
        <v>8269</v>
      </c>
      <c r="O72">
        <v>37</v>
      </c>
      <c r="P72">
        <v>46.93</v>
      </c>
      <c r="Q72" s="12" t="s">
        <v>8315</v>
      </c>
      <c r="R72" t="s">
        <v>8316</v>
      </c>
      <c r="S72" s="16">
        <v>42142.768819444449</v>
      </c>
      <c r="T72" s="16">
        <v>42182.768819444449</v>
      </c>
      <c r="U72">
        <f t="shared" si="1"/>
        <v>46.93</v>
      </c>
    </row>
    <row r="73" spans="1:21" ht="48" x14ac:dyDescent="0.2">
      <c r="A73" s="10">
        <v>2912</v>
      </c>
      <c r="B73" s="3" t="s">
        <v>2912</v>
      </c>
      <c r="C73" s="3" t="s">
        <v>7022</v>
      </c>
      <c r="D73" s="6">
        <v>14440</v>
      </c>
      <c r="E73" s="8">
        <v>2030</v>
      </c>
      <c r="F73" t="s">
        <v>8220</v>
      </c>
      <c r="G73" t="s">
        <v>8223</v>
      </c>
      <c r="H73" t="s">
        <v>8245</v>
      </c>
      <c r="I73">
        <v>1452827374</v>
      </c>
      <c r="J73">
        <v>1450235374</v>
      </c>
      <c r="K73" t="b">
        <v>0</v>
      </c>
      <c r="L73">
        <v>26</v>
      </c>
      <c r="M73" t="b">
        <v>0</v>
      </c>
      <c r="N73" t="s">
        <v>8269</v>
      </c>
      <c r="O73">
        <v>14</v>
      </c>
      <c r="P73">
        <v>78.08</v>
      </c>
      <c r="Q73" s="12" t="s">
        <v>8315</v>
      </c>
      <c r="R73" t="s">
        <v>8316</v>
      </c>
      <c r="S73" s="16">
        <v>42354.131643518514</v>
      </c>
      <c r="T73" s="16">
        <v>42384.131643518514</v>
      </c>
      <c r="U73">
        <f t="shared" si="1"/>
        <v>78.08</v>
      </c>
    </row>
    <row r="74" spans="1:21" ht="48" x14ac:dyDescent="0.2">
      <c r="A74" s="10">
        <v>2913</v>
      </c>
      <c r="B74" s="3" t="s">
        <v>2913</v>
      </c>
      <c r="C74" s="3" t="s">
        <v>7023</v>
      </c>
      <c r="D74" s="6">
        <v>10000</v>
      </c>
      <c r="E74" s="8">
        <v>2</v>
      </c>
      <c r="F74" t="s">
        <v>8220</v>
      </c>
      <c r="G74" t="s">
        <v>8223</v>
      </c>
      <c r="H74" t="s">
        <v>8245</v>
      </c>
      <c r="I74">
        <v>1410041339</v>
      </c>
      <c r="J74">
        <v>1404857339</v>
      </c>
      <c r="K74" t="b">
        <v>0</v>
      </c>
      <c r="L74">
        <v>2</v>
      </c>
      <c r="M74" t="b">
        <v>0</v>
      </c>
      <c r="N74" t="s">
        <v>8269</v>
      </c>
      <c r="O74">
        <v>0</v>
      </c>
      <c r="P74">
        <v>1</v>
      </c>
      <c r="Q74" s="12" t="s">
        <v>8315</v>
      </c>
      <c r="R74" t="s">
        <v>8316</v>
      </c>
      <c r="S74" s="16">
        <v>41828.922905092593</v>
      </c>
      <c r="T74" s="16">
        <v>41888.922905092593</v>
      </c>
      <c r="U74">
        <f t="shared" si="1"/>
        <v>1</v>
      </c>
    </row>
    <row r="75" spans="1:21" ht="32" x14ac:dyDescent="0.2">
      <c r="A75" s="10">
        <v>2914</v>
      </c>
      <c r="B75" s="3" t="s">
        <v>2914</v>
      </c>
      <c r="C75" s="3" t="s">
        <v>7024</v>
      </c>
      <c r="D75" s="6">
        <v>25000</v>
      </c>
      <c r="E75" s="8">
        <v>1</v>
      </c>
      <c r="F75" t="s">
        <v>8220</v>
      </c>
      <c r="G75" t="s">
        <v>8224</v>
      </c>
      <c r="H75" t="s">
        <v>8246</v>
      </c>
      <c r="I75">
        <v>1426365994</v>
      </c>
      <c r="J75">
        <v>1421185594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1</v>
      </c>
      <c r="Q75" s="12" t="s">
        <v>8315</v>
      </c>
      <c r="R75" t="s">
        <v>8316</v>
      </c>
      <c r="S75" s="16">
        <v>42017.907337962963</v>
      </c>
      <c r="T75" s="16">
        <v>42077.865671296298</v>
      </c>
      <c r="U75">
        <f t="shared" si="1"/>
        <v>1</v>
      </c>
    </row>
    <row r="76" spans="1:21" ht="32" x14ac:dyDescent="0.2">
      <c r="A76" s="10">
        <v>2915</v>
      </c>
      <c r="B76" s="3" t="s">
        <v>2915</v>
      </c>
      <c r="C76" s="3" t="s">
        <v>7025</v>
      </c>
      <c r="D76" s="6">
        <v>1000</v>
      </c>
      <c r="E76" s="8">
        <v>611</v>
      </c>
      <c r="F76" t="s">
        <v>8220</v>
      </c>
      <c r="G76" t="s">
        <v>8224</v>
      </c>
      <c r="H76" t="s">
        <v>8246</v>
      </c>
      <c r="I76">
        <v>1458117190</v>
      </c>
      <c r="J76">
        <v>1455528790</v>
      </c>
      <c r="K76" t="b">
        <v>0</v>
      </c>
      <c r="L76">
        <v>3</v>
      </c>
      <c r="M76" t="b">
        <v>0</v>
      </c>
      <c r="N76" t="s">
        <v>8269</v>
      </c>
      <c r="O76">
        <v>61</v>
      </c>
      <c r="P76">
        <v>203.67</v>
      </c>
      <c r="Q76" s="12" t="s">
        <v>8315</v>
      </c>
      <c r="R76" t="s">
        <v>8316</v>
      </c>
      <c r="S76" s="16">
        <v>42415.398032407407</v>
      </c>
      <c r="T76" s="16">
        <v>42445.356365740736</v>
      </c>
      <c r="U76">
        <f t="shared" si="1"/>
        <v>203.67</v>
      </c>
    </row>
    <row r="77" spans="1:21" ht="32" x14ac:dyDescent="0.2">
      <c r="A77" s="10">
        <v>2916</v>
      </c>
      <c r="B77" s="3" t="s">
        <v>2916</v>
      </c>
      <c r="C77" s="3" t="s">
        <v>7026</v>
      </c>
      <c r="D77" s="6">
        <v>1850</v>
      </c>
      <c r="E77" s="8">
        <v>145</v>
      </c>
      <c r="F77" t="s">
        <v>8220</v>
      </c>
      <c r="G77" t="s">
        <v>8224</v>
      </c>
      <c r="H77" t="s">
        <v>8246</v>
      </c>
      <c r="I77">
        <v>1400498789</v>
      </c>
      <c r="J77">
        <v>1398511589</v>
      </c>
      <c r="K77" t="b">
        <v>0</v>
      </c>
      <c r="L77">
        <v>7</v>
      </c>
      <c r="M77" t="b">
        <v>0</v>
      </c>
      <c r="N77" t="s">
        <v>8269</v>
      </c>
      <c r="O77">
        <v>8</v>
      </c>
      <c r="P77">
        <v>20.71</v>
      </c>
      <c r="Q77" s="12" t="s">
        <v>8315</v>
      </c>
      <c r="R77" t="s">
        <v>8316</v>
      </c>
      <c r="S77" s="16">
        <v>41755.476724537039</v>
      </c>
      <c r="T77" s="16">
        <v>41778.476724537039</v>
      </c>
      <c r="U77">
        <f t="shared" si="1"/>
        <v>20.71</v>
      </c>
    </row>
    <row r="78" spans="1:21" ht="48" x14ac:dyDescent="0.2">
      <c r="A78" s="10">
        <v>2917</v>
      </c>
      <c r="B78" s="3" t="s">
        <v>2917</v>
      </c>
      <c r="C78" s="3" t="s">
        <v>7027</v>
      </c>
      <c r="D78" s="6">
        <v>2000</v>
      </c>
      <c r="E78" s="8">
        <v>437</v>
      </c>
      <c r="F78" t="s">
        <v>8220</v>
      </c>
      <c r="G78" t="s">
        <v>8223</v>
      </c>
      <c r="H78" t="s">
        <v>8245</v>
      </c>
      <c r="I78">
        <v>1442381847</v>
      </c>
      <c r="J78">
        <v>1440826647</v>
      </c>
      <c r="K78" t="b">
        <v>0</v>
      </c>
      <c r="L78">
        <v>9</v>
      </c>
      <c r="M78" t="b">
        <v>0</v>
      </c>
      <c r="N78" t="s">
        <v>8269</v>
      </c>
      <c r="O78">
        <v>22</v>
      </c>
      <c r="P78">
        <v>48.56</v>
      </c>
      <c r="Q78" s="12" t="s">
        <v>8315</v>
      </c>
      <c r="R78" t="s">
        <v>8316</v>
      </c>
      <c r="S78" s="16">
        <v>42245.234340277777</v>
      </c>
      <c r="T78" s="16">
        <v>42263.234340277777</v>
      </c>
      <c r="U78">
        <f t="shared" si="1"/>
        <v>48.56</v>
      </c>
    </row>
    <row r="79" spans="1:21" ht="48" x14ac:dyDescent="0.2">
      <c r="A79" s="10">
        <v>2918</v>
      </c>
      <c r="B79" s="3" t="s">
        <v>2918</v>
      </c>
      <c r="C79" s="3" t="s">
        <v>7028</v>
      </c>
      <c r="D79" s="6">
        <v>5000</v>
      </c>
      <c r="E79" s="8">
        <v>1362</v>
      </c>
      <c r="F79" t="s">
        <v>8220</v>
      </c>
      <c r="G79" t="s">
        <v>8223</v>
      </c>
      <c r="H79" t="s">
        <v>8245</v>
      </c>
      <c r="I79">
        <v>1446131207</v>
      </c>
      <c r="J79">
        <v>1443712007</v>
      </c>
      <c r="K79" t="b">
        <v>0</v>
      </c>
      <c r="L79">
        <v>20</v>
      </c>
      <c r="M79" t="b">
        <v>0</v>
      </c>
      <c r="N79" t="s">
        <v>8269</v>
      </c>
      <c r="O79">
        <v>27</v>
      </c>
      <c r="P79">
        <v>68.099999999999994</v>
      </c>
      <c r="Q79" s="12" t="s">
        <v>8315</v>
      </c>
      <c r="R79" t="s">
        <v>8316</v>
      </c>
      <c r="S79" s="16">
        <v>42278.629710648151</v>
      </c>
      <c r="T79" s="16">
        <v>42306.629710648151</v>
      </c>
      <c r="U79">
        <f t="shared" si="1"/>
        <v>68.099999999999994</v>
      </c>
    </row>
    <row r="80" spans="1:21" ht="48" x14ac:dyDescent="0.2">
      <c r="A80" s="10">
        <v>2919</v>
      </c>
      <c r="B80" s="3" t="s">
        <v>2919</v>
      </c>
      <c r="C80" s="3" t="s">
        <v>7029</v>
      </c>
      <c r="D80" s="6">
        <v>600</v>
      </c>
      <c r="E80" s="8">
        <v>51</v>
      </c>
      <c r="F80" t="s">
        <v>8220</v>
      </c>
      <c r="G80" t="s">
        <v>8223</v>
      </c>
      <c r="H80" t="s">
        <v>8245</v>
      </c>
      <c r="I80">
        <v>1407250329</v>
      </c>
      <c r="J80">
        <v>1404658329</v>
      </c>
      <c r="K80" t="b">
        <v>0</v>
      </c>
      <c r="L80">
        <v>6</v>
      </c>
      <c r="M80" t="b">
        <v>0</v>
      </c>
      <c r="N80" t="s">
        <v>8269</v>
      </c>
      <c r="O80">
        <v>9</v>
      </c>
      <c r="P80">
        <v>8.5</v>
      </c>
      <c r="Q80" s="12" t="s">
        <v>8315</v>
      </c>
      <c r="R80" t="s">
        <v>8316</v>
      </c>
      <c r="S80" s="16">
        <v>41826.61954861111</v>
      </c>
      <c r="T80" s="16">
        <v>41856.61954861111</v>
      </c>
      <c r="U80">
        <f t="shared" si="1"/>
        <v>8.5</v>
      </c>
    </row>
    <row r="81" spans="1:21" ht="48" x14ac:dyDescent="0.2">
      <c r="A81" s="10">
        <v>2920</v>
      </c>
      <c r="B81" s="3" t="s">
        <v>2920</v>
      </c>
      <c r="C81" s="3" t="s">
        <v>7030</v>
      </c>
      <c r="D81" s="6">
        <v>2500</v>
      </c>
      <c r="E81" s="8">
        <v>671</v>
      </c>
      <c r="F81" t="s">
        <v>8220</v>
      </c>
      <c r="G81" t="s">
        <v>8228</v>
      </c>
      <c r="H81" t="s">
        <v>8250</v>
      </c>
      <c r="I81">
        <v>1427306470</v>
      </c>
      <c r="J81">
        <v>1424718070</v>
      </c>
      <c r="K81" t="b">
        <v>0</v>
      </c>
      <c r="L81">
        <v>13</v>
      </c>
      <c r="M81" t="b">
        <v>0</v>
      </c>
      <c r="N81" t="s">
        <v>8269</v>
      </c>
      <c r="O81">
        <v>27</v>
      </c>
      <c r="P81">
        <v>51.62</v>
      </c>
      <c r="Q81" s="12" t="s">
        <v>8315</v>
      </c>
      <c r="R81" t="s">
        <v>8316</v>
      </c>
      <c r="S81" s="16">
        <v>42058.792476851857</v>
      </c>
      <c r="T81" s="16">
        <v>42088.750810185185</v>
      </c>
      <c r="U81">
        <f t="shared" si="1"/>
        <v>51.62</v>
      </c>
    </row>
    <row r="82" spans="1:21" ht="32" x14ac:dyDescent="0.2">
      <c r="A82" s="10">
        <v>3728</v>
      </c>
      <c r="B82" s="3" t="s">
        <v>3725</v>
      </c>
      <c r="C82" s="3" t="s">
        <v>7838</v>
      </c>
      <c r="D82" s="6">
        <v>20000</v>
      </c>
      <c r="E82" s="8">
        <v>1862</v>
      </c>
      <c r="F82" t="s">
        <v>8220</v>
      </c>
      <c r="G82" t="s">
        <v>8223</v>
      </c>
      <c r="H82" t="s">
        <v>8245</v>
      </c>
      <c r="I82">
        <v>1439957176</v>
      </c>
      <c r="J82">
        <v>1437365176</v>
      </c>
      <c r="K82" t="b">
        <v>0</v>
      </c>
      <c r="L82">
        <v>31</v>
      </c>
      <c r="M82" t="b">
        <v>0</v>
      </c>
      <c r="N82" t="s">
        <v>8269</v>
      </c>
      <c r="O82">
        <v>9</v>
      </c>
      <c r="P82">
        <v>60.06</v>
      </c>
      <c r="Q82" s="12" t="s">
        <v>8315</v>
      </c>
      <c r="R82" t="s">
        <v>8316</v>
      </c>
      <c r="S82" s="16">
        <v>42205.171018518522</v>
      </c>
      <c r="T82" s="16">
        <v>42235.171018518522</v>
      </c>
      <c r="U82">
        <f t="shared" si="1"/>
        <v>60.06</v>
      </c>
    </row>
    <row r="83" spans="1:21" ht="48" x14ac:dyDescent="0.2">
      <c r="A83" s="10">
        <v>3729</v>
      </c>
      <c r="B83" s="3" t="s">
        <v>3726</v>
      </c>
      <c r="C83" s="3" t="s">
        <v>7839</v>
      </c>
      <c r="D83" s="6">
        <v>5000</v>
      </c>
      <c r="E83" s="8">
        <v>362</v>
      </c>
      <c r="F83" t="s">
        <v>8220</v>
      </c>
      <c r="G83" t="s">
        <v>8223</v>
      </c>
      <c r="H83" t="s">
        <v>8245</v>
      </c>
      <c r="I83">
        <v>1427082912</v>
      </c>
      <c r="J83">
        <v>1423198512</v>
      </c>
      <c r="K83" t="b">
        <v>0</v>
      </c>
      <c r="L83">
        <v>5</v>
      </c>
      <c r="M83" t="b">
        <v>0</v>
      </c>
      <c r="N83" t="s">
        <v>8269</v>
      </c>
      <c r="O83">
        <v>7</v>
      </c>
      <c r="P83">
        <v>72.400000000000006</v>
      </c>
      <c r="Q83" s="12" t="s">
        <v>8315</v>
      </c>
      <c r="R83" t="s">
        <v>8316</v>
      </c>
      <c r="S83" s="16">
        <v>42041.205000000002</v>
      </c>
      <c r="T83" s="16">
        <v>42086.16333333333</v>
      </c>
      <c r="U83">
        <f t="shared" si="1"/>
        <v>72.400000000000006</v>
      </c>
    </row>
    <row r="84" spans="1:21" ht="48" x14ac:dyDescent="0.2">
      <c r="A84" s="10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2" t="s">
        <v>8315</v>
      </c>
      <c r="R84" t="s">
        <v>8316</v>
      </c>
      <c r="S84" s="16">
        <v>42203.677766203706</v>
      </c>
      <c r="T84" s="16">
        <v>42233.677766203706</v>
      </c>
      <c r="U84">
        <f t="shared" si="1"/>
        <v>100</v>
      </c>
    </row>
    <row r="85" spans="1:21" ht="48" x14ac:dyDescent="0.2">
      <c r="A85" s="10">
        <v>3731</v>
      </c>
      <c r="B85" s="3" t="s">
        <v>3728</v>
      </c>
      <c r="C85" s="3" t="s">
        <v>7841</v>
      </c>
      <c r="D85" s="6">
        <v>5500</v>
      </c>
      <c r="E85" s="8">
        <v>620</v>
      </c>
      <c r="F85" t="s">
        <v>8220</v>
      </c>
      <c r="G85" t="s">
        <v>8223</v>
      </c>
      <c r="H85" t="s">
        <v>8245</v>
      </c>
      <c r="I85">
        <v>1420860180</v>
      </c>
      <c r="J85">
        <v>1418234646</v>
      </c>
      <c r="K85" t="b">
        <v>0</v>
      </c>
      <c r="L85">
        <v>12</v>
      </c>
      <c r="M85" t="b">
        <v>0</v>
      </c>
      <c r="N85" t="s">
        <v>8269</v>
      </c>
      <c r="O85">
        <v>11</v>
      </c>
      <c r="P85">
        <v>51.67</v>
      </c>
      <c r="Q85" s="12" t="s">
        <v>8315</v>
      </c>
      <c r="R85" t="s">
        <v>8316</v>
      </c>
      <c r="S85" s="16">
        <v>41983.752847222218</v>
      </c>
      <c r="T85" s="16">
        <v>42014.140972222223</v>
      </c>
      <c r="U85">
        <f t="shared" si="1"/>
        <v>51.67</v>
      </c>
    </row>
    <row r="86" spans="1:21" ht="32" x14ac:dyDescent="0.2">
      <c r="A86" s="10">
        <v>3732</v>
      </c>
      <c r="B86" s="3" t="s">
        <v>3729</v>
      </c>
      <c r="C86" s="3" t="s">
        <v>7842</v>
      </c>
      <c r="D86" s="6">
        <v>850</v>
      </c>
      <c r="E86" s="8">
        <v>131</v>
      </c>
      <c r="F86" t="s">
        <v>8220</v>
      </c>
      <c r="G86" t="s">
        <v>8232</v>
      </c>
      <c r="H86" t="s">
        <v>8248</v>
      </c>
      <c r="I86">
        <v>1422100800</v>
      </c>
      <c r="J86">
        <v>1416932133</v>
      </c>
      <c r="K86" t="b">
        <v>0</v>
      </c>
      <c r="L86">
        <v>4</v>
      </c>
      <c r="M86" t="b">
        <v>0</v>
      </c>
      <c r="N86" t="s">
        <v>8269</v>
      </c>
      <c r="O86">
        <v>15</v>
      </c>
      <c r="P86">
        <v>32.75</v>
      </c>
      <c r="Q86" s="12" t="s">
        <v>8315</v>
      </c>
      <c r="R86" t="s">
        <v>8316</v>
      </c>
      <c r="S86" s="16">
        <v>41968.677465277782</v>
      </c>
      <c r="T86" s="16">
        <v>42028.5</v>
      </c>
      <c r="U86">
        <f t="shared" si="1"/>
        <v>32.75</v>
      </c>
    </row>
    <row r="87" spans="1:21" ht="32" x14ac:dyDescent="0.2">
      <c r="A87" s="10">
        <v>3733</v>
      </c>
      <c r="B87" s="3" t="s">
        <v>3730</v>
      </c>
      <c r="C87" s="3" t="s">
        <v>7843</v>
      </c>
      <c r="D87" s="6">
        <v>1500</v>
      </c>
      <c r="E87" s="8">
        <v>0</v>
      </c>
      <c r="F87" t="s">
        <v>8220</v>
      </c>
      <c r="G87" t="s">
        <v>8223</v>
      </c>
      <c r="H87" t="s">
        <v>8245</v>
      </c>
      <c r="I87">
        <v>1429396200</v>
      </c>
      <c r="J87">
        <v>1428539708</v>
      </c>
      <c r="K87" t="b">
        <v>0</v>
      </c>
      <c r="L87">
        <v>0</v>
      </c>
      <c r="M87" t="b">
        <v>0</v>
      </c>
      <c r="N87" t="s">
        <v>8269</v>
      </c>
      <c r="O87">
        <v>0</v>
      </c>
      <c r="P87">
        <v>0</v>
      </c>
      <c r="Q87" s="12" t="s">
        <v>8315</v>
      </c>
      <c r="R87" t="s">
        <v>8316</v>
      </c>
      <c r="S87" s="16">
        <v>42103.024398148147</v>
      </c>
      <c r="T87" s="16">
        <v>42112.9375</v>
      </c>
      <c r="U87">
        <f t="shared" si="1"/>
        <v>0</v>
      </c>
    </row>
    <row r="88" spans="1:21" ht="48" x14ac:dyDescent="0.2">
      <c r="A88" s="10">
        <v>3734</v>
      </c>
      <c r="B88" s="3" t="s">
        <v>3731</v>
      </c>
      <c r="C88" s="3" t="s">
        <v>7844</v>
      </c>
      <c r="D88" s="6">
        <v>1500</v>
      </c>
      <c r="E88" s="8">
        <v>427</v>
      </c>
      <c r="F88" t="s">
        <v>8220</v>
      </c>
      <c r="G88" t="s">
        <v>8223</v>
      </c>
      <c r="H88" t="s">
        <v>8245</v>
      </c>
      <c r="I88">
        <v>1432589896</v>
      </c>
      <c r="J88">
        <v>1427405896</v>
      </c>
      <c r="K88" t="b">
        <v>0</v>
      </c>
      <c r="L88">
        <v>7</v>
      </c>
      <c r="M88" t="b">
        <v>0</v>
      </c>
      <c r="N88" t="s">
        <v>8269</v>
      </c>
      <c r="O88">
        <v>28</v>
      </c>
      <c r="P88">
        <v>61</v>
      </c>
      <c r="Q88" s="12" t="s">
        <v>8315</v>
      </c>
      <c r="R88" t="s">
        <v>8316</v>
      </c>
      <c r="S88" s="16">
        <v>42089.901574074072</v>
      </c>
      <c r="T88" s="16">
        <v>42149.901574074072</v>
      </c>
      <c r="U88">
        <f t="shared" si="1"/>
        <v>61</v>
      </c>
    </row>
    <row r="89" spans="1:21" ht="32" x14ac:dyDescent="0.2">
      <c r="A89" s="10">
        <v>3735</v>
      </c>
      <c r="B89" s="3" t="s">
        <v>3732</v>
      </c>
      <c r="C89" s="3" t="s">
        <v>7845</v>
      </c>
      <c r="D89" s="6">
        <v>150</v>
      </c>
      <c r="E89" s="8">
        <v>20</v>
      </c>
      <c r="F89" t="s">
        <v>8220</v>
      </c>
      <c r="G89" t="s">
        <v>8224</v>
      </c>
      <c r="H89" t="s">
        <v>8246</v>
      </c>
      <c r="I89">
        <v>1432831089</v>
      </c>
      <c r="J89">
        <v>1430239089</v>
      </c>
      <c r="K89" t="b">
        <v>0</v>
      </c>
      <c r="L89">
        <v>2</v>
      </c>
      <c r="M89" t="b">
        <v>0</v>
      </c>
      <c r="N89" t="s">
        <v>8269</v>
      </c>
      <c r="O89">
        <v>13</v>
      </c>
      <c r="P89">
        <v>10</v>
      </c>
      <c r="Q89" s="12" t="s">
        <v>8315</v>
      </c>
      <c r="R89" t="s">
        <v>8316</v>
      </c>
      <c r="S89" s="16">
        <v>42122.693159722221</v>
      </c>
      <c r="T89" s="16">
        <v>42152.693159722221</v>
      </c>
      <c r="U89">
        <f t="shared" si="1"/>
        <v>10</v>
      </c>
    </row>
    <row r="90" spans="1:21" ht="48" x14ac:dyDescent="0.2">
      <c r="A90" s="10">
        <v>3736</v>
      </c>
      <c r="B90" s="3" t="s">
        <v>3733</v>
      </c>
      <c r="C90" s="3" t="s">
        <v>7846</v>
      </c>
      <c r="D90" s="6">
        <v>1500</v>
      </c>
      <c r="E90" s="8">
        <v>10</v>
      </c>
      <c r="F90" t="s">
        <v>8220</v>
      </c>
      <c r="G90" t="s">
        <v>8224</v>
      </c>
      <c r="H90" t="s">
        <v>8246</v>
      </c>
      <c r="I90">
        <v>1427133600</v>
      </c>
      <c r="J90">
        <v>1423847093</v>
      </c>
      <c r="K90" t="b">
        <v>0</v>
      </c>
      <c r="L90">
        <v>1</v>
      </c>
      <c r="M90" t="b">
        <v>0</v>
      </c>
      <c r="N90" t="s">
        <v>8269</v>
      </c>
      <c r="O90">
        <v>1</v>
      </c>
      <c r="P90">
        <v>10</v>
      </c>
      <c r="Q90" s="12" t="s">
        <v>8315</v>
      </c>
      <c r="R90" t="s">
        <v>8316</v>
      </c>
      <c r="S90" s="16">
        <v>42048.711724537032</v>
      </c>
      <c r="T90" s="16">
        <v>42086.75</v>
      </c>
      <c r="U90">
        <f t="shared" si="1"/>
        <v>10</v>
      </c>
    </row>
    <row r="91" spans="1:21" ht="32" x14ac:dyDescent="0.2">
      <c r="A91" s="10">
        <v>3737</v>
      </c>
      <c r="B91" s="3" t="s">
        <v>3734</v>
      </c>
      <c r="C91" s="3" t="s">
        <v>7847</v>
      </c>
      <c r="D91" s="6">
        <v>700</v>
      </c>
      <c r="E91" s="8">
        <v>150</v>
      </c>
      <c r="F91" t="s">
        <v>8220</v>
      </c>
      <c r="G91" t="s">
        <v>8223</v>
      </c>
      <c r="H91" t="s">
        <v>8245</v>
      </c>
      <c r="I91">
        <v>1447311540</v>
      </c>
      <c r="J91">
        <v>1445358903</v>
      </c>
      <c r="K91" t="b">
        <v>0</v>
      </c>
      <c r="L91">
        <v>4</v>
      </c>
      <c r="M91" t="b">
        <v>0</v>
      </c>
      <c r="N91" t="s">
        <v>8269</v>
      </c>
      <c r="O91">
        <v>21</v>
      </c>
      <c r="P91">
        <v>37.5</v>
      </c>
      <c r="Q91" s="12" t="s">
        <v>8315</v>
      </c>
      <c r="R91" t="s">
        <v>8316</v>
      </c>
      <c r="S91" s="16">
        <v>42297.691006944442</v>
      </c>
      <c r="T91" s="16">
        <v>42320.290972222225</v>
      </c>
      <c r="U91">
        <f t="shared" si="1"/>
        <v>37.5</v>
      </c>
    </row>
    <row r="92" spans="1:21" ht="32" x14ac:dyDescent="0.2">
      <c r="A92" s="10">
        <v>3738</v>
      </c>
      <c r="B92" s="3" t="s">
        <v>3735</v>
      </c>
      <c r="C92" s="3" t="s">
        <v>7848</v>
      </c>
      <c r="D92" s="6">
        <v>1500</v>
      </c>
      <c r="E92" s="8">
        <v>270</v>
      </c>
      <c r="F92" t="s">
        <v>8220</v>
      </c>
      <c r="G92" t="s">
        <v>8224</v>
      </c>
      <c r="H92" t="s">
        <v>8246</v>
      </c>
      <c r="I92">
        <v>1405461600</v>
      </c>
      <c r="J92">
        <v>1403562705</v>
      </c>
      <c r="K92" t="b">
        <v>0</v>
      </c>
      <c r="L92">
        <v>6</v>
      </c>
      <c r="M92" t="b">
        <v>0</v>
      </c>
      <c r="N92" t="s">
        <v>8269</v>
      </c>
      <c r="O92">
        <v>18</v>
      </c>
      <c r="P92">
        <v>45</v>
      </c>
      <c r="Q92" s="12" t="s">
        <v>8315</v>
      </c>
      <c r="R92" t="s">
        <v>8316</v>
      </c>
      <c r="S92" s="16">
        <v>41813.938715277778</v>
      </c>
      <c r="T92" s="16">
        <v>41835.916666666664</v>
      </c>
      <c r="U92">
        <f t="shared" si="1"/>
        <v>45</v>
      </c>
    </row>
    <row r="93" spans="1:21" ht="48" x14ac:dyDescent="0.2">
      <c r="A93" s="10">
        <v>3739</v>
      </c>
      <c r="B93" s="3" t="s">
        <v>3736</v>
      </c>
      <c r="C93" s="3" t="s">
        <v>7849</v>
      </c>
      <c r="D93" s="6">
        <v>4000</v>
      </c>
      <c r="E93" s="8">
        <v>805</v>
      </c>
      <c r="F93" t="s">
        <v>8220</v>
      </c>
      <c r="G93" t="s">
        <v>8224</v>
      </c>
      <c r="H93" t="s">
        <v>8246</v>
      </c>
      <c r="I93">
        <v>1468752468</v>
      </c>
      <c r="J93">
        <v>1467024468</v>
      </c>
      <c r="K93" t="b">
        <v>0</v>
      </c>
      <c r="L93">
        <v>8</v>
      </c>
      <c r="M93" t="b">
        <v>0</v>
      </c>
      <c r="N93" t="s">
        <v>8269</v>
      </c>
      <c r="O93">
        <v>20</v>
      </c>
      <c r="P93">
        <v>100.63</v>
      </c>
      <c r="Q93" s="12" t="s">
        <v>8315</v>
      </c>
      <c r="R93" t="s">
        <v>8316</v>
      </c>
      <c r="S93" s="16">
        <v>42548.449861111112</v>
      </c>
      <c r="T93" s="16">
        <v>42568.449861111112</v>
      </c>
      <c r="U93">
        <f t="shared" si="1"/>
        <v>100.63</v>
      </c>
    </row>
    <row r="94" spans="1:21" ht="48" x14ac:dyDescent="0.2">
      <c r="A94" s="10">
        <v>3740</v>
      </c>
      <c r="B94" s="3" t="s">
        <v>3737</v>
      </c>
      <c r="C94" s="3" t="s">
        <v>7850</v>
      </c>
      <c r="D94" s="6">
        <v>2000</v>
      </c>
      <c r="E94" s="8">
        <v>358</v>
      </c>
      <c r="F94" t="s">
        <v>8220</v>
      </c>
      <c r="G94" t="s">
        <v>8223</v>
      </c>
      <c r="H94" t="s">
        <v>8245</v>
      </c>
      <c r="I94">
        <v>1407808438</v>
      </c>
      <c r="J94">
        <v>1405217355</v>
      </c>
      <c r="K94" t="b">
        <v>0</v>
      </c>
      <c r="L94">
        <v>14</v>
      </c>
      <c r="M94" t="b">
        <v>0</v>
      </c>
      <c r="N94" t="s">
        <v>8269</v>
      </c>
      <c r="O94">
        <v>18</v>
      </c>
      <c r="P94">
        <v>25.57</v>
      </c>
      <c r="Q94" s="12" t="s">
        <v>8315</v>
      </c>
      <c r="R94" t="s">
        <v>8316</v>
      </c>
      <c r="S94" s="16">
        <v>41833.089756944442</v>
      </c>
      <c r="T94" s="16">
        <v>41863.079143518517</v>
      </c>
      <c r="U94">
        <f t="shared" si="1"/>
        <v>25.57</v>
      </c>
    </row>
    <row r="95" spans="1:21" ht="48" x14ac:dyDescent="0.2">
      <c r="A95" s="10">
        <v>3741</v>
      </c>
      <c r="B95" s="3" t="s">
        <v>3738</v>
      </c>
      <c r="C95" s="3" t="s">
        <v>7851</v>
      </c>
      <c r="D95" s="6">
        <v>20000</v>
      </c>
      <c r="E95" s="8">
        <v>0</v>
      </c>
      <c r="F95" t="s">
        <v>8220</v>
      </c>
      <c r="G95" t="s">
        <v>8223</v>
      </c>
      <c r="H95" t="s">
        <v>8245</v>
      </c>
      <c r="I95">
        <v>1450389950</v>
      </c>
      <c r="J95">
        <v>1447797950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42325.920717592591</v>
      </c>
      <c r="T95" s="16">
        <v>42355.920717592591</v>
      </c>
      <c r="U95">
        <f t="shared" si="1"/>
        <v>0</v>
      </c>
    </row>
    <row r="96" spans="1:21" ht="48" x14ac:dyDescent="0.2">
      <c r="A96" s="10">
        <v>3742</v>
      </c>
      <c r="B96" s="3" t="s">
        <v>3739</v>
      </c>
      <c r="C96" s="3" t="s">
        <v>7852</v>
      </c>
      <c r="D96" s="6">
        <v>5000</v>
      </c>
      <c r="E96" s="8">
        <v>100</v>
      </c>
      <c r="F96" t="s">
        <v>8220</v>
      </c>
      <c r="G96" t="s">
        <v>8223</v>
      </c>
      <c r="H96" t="s">
        <v>8245</v>
      </c>
      <c r="I96">
        <v>1409980144</v>
      </c>
      <c r="J96">
        <v>1407388144</v>
      </c>
      <c r="K96" t="b">
        <v>0</v>
      </c>
      <c r="L96">
        <v>4</v>
      </c>
      <c r="M96" t="b">
        <v>0</v>
      </c>
      <c r="N96" t="s">
        <v>8269</v>
      </c>
      <c r="O96">
        <v>2</v>
      </c>
      <c r="P96">
        <v>25</v>
      </c>
      <c r="Q96" s="12" t="s">
        <v>8315</v>
      </c>
      <c r="R96" t="s">
        <v>8316</v>
      </c>
      <c r="S96" s="16">
        <v>41858.214629629627</v>
      </c>
      <c r="T96" s="16">
        <v>41888.214629629627</v>
      </c>
      <c r="U96">
        <f t="shared" si="1"/>
        <v>25</v>
      </c>
    </row>
    <row r="97" spans="1:21" ht="32" x14ac:dyDescent="0.2">
      <c r="A97" s="10">
        <v>3743</v>
      </c>
      <c r="B97" s="3" t="s">
        <v>3740</v>
      </c>
      <c r="C97" s="3" t="s">
        <v>7853</v>
      </c>
      <c r="D97" s="6">
        <v>2200</v>
      </c>
      <c r="E97" s="8">
        <v>0</v>
      </c>
      <c r="F97" t="s">
        <v>8220</v>
      </c>
      <c r="G97" t="s">
        <v>8223</v>
      </c>
      <c r="H97" t="s">
        <v>8245</v>
      </c>
      <c r="I97">
        <v>1404406964</v>
      </c>
      <c r="J97">
        <v>1401814964</v>
      </c>
      <c r="K97" t="b">
        <v>0</v>
      </c>
      <c r="L97">
        <v>0</v>
      </c>
      <c r="M97" t="b">
        <v>0</v>
      </c>
      <c r="N97" t="s">
        <v>8269</v>
      </c>
      <c r="O97">
        <v>0</v>
      </c>
      <c r="P97">
        <v>0</v>
      </c>
      <c r="Q97" s="12" t="s">
        <v>8315</v>
      </c>
      <c r="R97" t="s">
        <v>8316</v>
      </c>
      <c r="S97" s="16">
        <v>41793.710231481484</v>
      </c>
      <c r="T97" s="16">
        <v>41823.710231481484</v>
      </c>
      <c r="U97">
        <f t="shared" si="1"/>
        <v>0</v>
      </c>
    </row>
    <row r="98" spans="1:21" ht="48" x14ac:dyDescent="0.2">
      <c r="A98" s="10">
        <v>3744</v>
      </c>
      <c r="B98" s="3" t="s">
        <v>3741</v>
      </c>
      <c r="C98" s="3" t="s">
        <v>7854</v>
      </c>
      <c r="D98" s="6">
        <v>1200</v>
      </c>
      <c r="E98" s="8">
        <v>0</v>
      </c>
      <c r="F98" t="s">
        <v>8220</v>
      </c>
      <c r="G98" t="s">
        <v>8223</v>
      </c>
      <c r="H98" t="s">
        <v>8245</v>
      </c>
      <c r="I98">
        <v>1404532740</v>
      </c>
      <c r="J98">
        <v>1401823952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>
        <v>0</v>
      </c>
      <c r="Q98" s="12" t="s">
        <v>8315</v>
      </c>
      <c r="R98" t="s">
        <v>8316</v>
      </c>
      <c r="S98" s="16">
        <v>41793.814259259263</v>
      </c>
      <c r="T98" s="16">
        <v>41825.165972222225</v>
      </c>
      <c r="U98">
        <f t="shared" si="1"/>
        <v>0</v>
      </c>
    </row>
    <row r="99" spans="1:21" ht="32" x14ac:dyDescent="0.2">
      <c r="A99" s="10">
        <v>3745</v>
      </c>
      <c r="B99" s="3" t="s">
        <v>3742</v>
      </c>
      <c r="C99" s="3" t="s">
        <v>7855</v>
      </c>
      <c r="D99" s="6">
        <v>100</v>
      </c>
      <c r="E99" s="8">
        <v>10</v>
      </c>
      <c r="F99" t="s">
        <v>8220</v>
      </c>
      <c r="G99" t="s">
        <v>8223</v>
      </c>
      <c r="H99" t="s">
        <v>8245</v>
      </c>
      <c r="I99">
        <v>1407689102</v>
      </c>
      <c r="J99">
        <v>1405097102</v>
      </c>
      <c r="K99" t="b">
        <v>0</v>
      </c>
      <c r="L99">
        <v>1</v>
      </c>
      <c r="M99" t="b">
        <v>0</v>
      </c>
      <c r="N99" t="s">
        <v>8269</v>
      </c>
      <c r="O99">
        <v>10</v>
      </c>
      <c r="P99">
        <v>10</v>
      </c>
      <c r="Q99" s="12" t="s">
        <v>8315</v>
      </c>
      <c r="R99" t="s">
        <v>8316</v>
      </c>
      <c r="S99" s="16">
        <v>41831.697939814818</v>
      </c>
      <c r="T99" s="16">
        <v>41861.697939814818</v>
      </c>
      <c r="U99">
        <f t="shared" si="1"/>
        <v>10</v>
      </c>
    </row>
    <row r="100" spans="1:21" ht="16" x14ac:dyDescent="0.2">
      <c r="A100" s="10">
        <v>3746</v>
      </c>
      <c r="B100" s="3" t="s">
        <v>3743</v>
      </c>
      <c r="C100" s="3" t="s">
        <v>7856</v>
      </c>
      <c r="D100" s="6">
        <v>8500</v>
      </c>
      <c r="E100" s="8">
        <v>202</v>
      </c>
      <c r="F100" t="s">
        <v>8220</v>
      </c>
      <c r="G100" t="s">
        <v>8223</v>
      </c>
      <c r="H100" t="s">
        <v>8245</v>
      </c>
      <c r="I100">
        <v>1475918439</v>
      </c>
      <c r="J100">
        <v>1473326439</v>
      </c>
      <c r="K100" t="b">
        <v>0</v>
      </c>
      <c r="L100">
        <v>1</v>
      </c>
      <c r="M100" t="b">
        <v>0</v>
      </c>
      <c r="N100" t="s">
        <v>8269</v>
      </c>
      <c r="O100">
        <v>2</v>
      </c>
      <c r="P100">
        <v>202</v>
      </c>
      <c r="Q100" s="12" t="s">
        <v>8315</v>
      </c>
      <c r="R100" t="s">
        <v>8316</v>
      </c>
      <c r="S100" s="16">
        <v>42621.389340277776</v>
      </c>
      <c r="T100" s="16">
        <v>42651.389340277776</v>
      </c>
      <c r="U100">
        <f t="shared" si="1"/>
        <v>202</v>
      </c>
    </row>
    <row r="101" spans="1:21" ht="32" x14ac:dyDescent="0.2">
      <c r="A101" s="10">
        <v>3747</v>
      </c>
      <c r="B101" s="3" t="s">
        <v>3744</v>
      </c>
      <c r="C101" s="3" t="s">
        <v>7857</v>
      </c>
      <c r="D101" s="6">
        <v>2500</v>
      </c>
      <c r="E101" s="8">
        <v>25</v>
      </c>
      <c r="F101" t="s">
        <v>8220</v>
      </c>
      <c r="G101" t="s">
        <v>8224</v>
      </c>
      <c r="H101" t="s">
        <v>8246</v>
      </c>
      <c r="I101">
        <v>1436137140</v>
      </c>
      <c r="J101">
        <v>1433833896</v>
      </c>
      <c r="K101" t="b">
        <v>0</v>
      </c>
      <c r="L101">
        <v>1</v>
      </c>
      <c r="M101" t="b">
        <v>0</v>
      </c>
      <c r="N101" t="s">
        <v>8269</v>
      </c>
      <c r="O101">
        <v>1</v>
      </c>
      <c r="P101">
        <v>25</v>
      </c>
      <c r="Q101" s="12" t="s">
        <v>8315</v>
      </c>
      <c r="R101" t="s">
        <v>8316</v>
      </c>
      <c r="S101" s="16">
        <v>42164.299722222218</v>
      </c>
      <c r="T101" s="16">
        <v>42190.957638888889</v>
      </c>
      <c r="U101">
        <f t="shared" si="1"/>
        <v>25</v>
      </c>
    </row>
    <row r="102" spans="1:21" ht="48" x14ac:dyDescent="0.2">
      <c r="A102" s="10">
        <v>3841</v>
      </c>
      <c r="B102" s="3" t="s">
        <v>3838</v>
      </c>
      <c r="C102" s="3" t="s">
        <v>7950</v>
      </c>
      <c r="D102" s="6">
        <v>10000</v>
      </c>
      <c r="E102" s="8">
        <v>872</v>
      </c>
      <c r="F102" t="s">
        <v>8220</v>
      </c>
      <c r="G102" t="s">
        <v>8223</v>
      </c>
      <c r="H102" t="s">
        <v>8245</v>
      </c>
      <c r="I102">
        <v>1405882287</v>
      </c>
      <c r="J102">
        <v>1400698287</v>
      </c>
      <c r="K102" t="b">
        <v>1</v>
      </c>
      <c r="L102">
        <v>34</v>
      </c>
      <c r="M102" t="b">
        <v>0</v>
      </c>
      <c r="N102" t="s">
        <v>8269</v>
      </c>
      <c r="O102">
        <v>9</v>
      </c>
      <c r="P102">
        <v>25.65</v>
      </c>
      <c r="Q102" s="12" t="s">
        <v>8315</v>
      </c>
      <c r="R102" t="s">
        <v>8316</v>
      </c>
      <c r="S102" s="16">
        <v>41780.785729166666</v>
      </c>
      <c r="T102" s="16">
        <v>41840.785729166666</v>
      </c>
      <c r="U102">
        <f t="shared" si="1"/>
        <v>25.65</v>
      </c>
    </row>
    <row r="103" spans="1:21" ht="48" x14ac:dyDescent="0.2">
      <c r="A103" s="10">
        <v>3842</v>
      </c>
      <c r="B103" s="3" t="s">
        <v>3839</v>
      </c>
      <c r="C103" s="3" t="s">
        <v>7951</v>
      </c>
      <c r="D103" s="6">
        <v>5000</v>
      </c>
      <c r="E103" s="8">
        <v>1097</v>
      </c>
      <c r="F103" t="s">
        <v>8220</v>
      </c>
      <c r="G103" t="s">
        <v>8224</v>
      </c>
      <c r="H103" t="s">
        <v>8246</v>
      </c>
      <c r="I103">
        <v>1399809052</v>
      </c>
      <c r="J103">
        <v>1397217052</v>
      </c>
      <c r="K103" t="b">
        <v>1</v>
      </c>
      <c r="L103">
        <v>23</v>
      </c>
      <c r="M103" t="b">
        <v>0</v>
      </c>
      <c r="N103" t="s">
        <v>8269</v>
      </c>
      <c r="O103">
        <v>22</v>
      </c>
      <c r="P103">
        <v>47.7</v>
      </c>
      <c r="Q103" s="12" t="s">
        <v>8315</v>
      </c>
      <c r="R103" t="s">
        <v>8316</v>
      </c>
      <c r="S103" s="16">
        <v>41740.493657407409</v>
      </c>
      <c r="T103" s="16">
        <v>41770.493657407409</v>
      </c>
      <c r="U103">
        <f t="shared" si="1"/>
        <v>47.7</v>
      </c>
    </row>
    <row r="104" spans="1:21" ht="48" x14ac:dyDescent="0.2">
      <c r="A104" s="10">
        <v>3843</v>
      </c>
      <c r="B104" s="3" t="s">
        <v>3840</v>
      </c>
      <c r="C104" s="3" t="s">
        <v>7952</v>
      </c>
      <c r="D104" s="6">
        <v>5000</v>
      </c>
      <c r="E104" s="8">
        <v>1065</v>
      </c>
      <c r="F104" t="s">
        <v>8220</v>
      </c>
      <c r="G104" t="s">
        <v>8223</v>
      </c>
      <c r="H104" t="s">
        <v>8245</v>
      </c>
      <c r="I104">
        <v>1401587064</v>
      </c>
      <c r="J104">
        <v>1399427064</v>
      </c>
      <c r="K104" t="b">
        <v>1</v>
      </c>
      <c r="L104">
        <v>19</v>
      </c>
      <c r="M104" t="b">
        <v>0</v>
      </c>
      <c r="N104" t="s">
        <v>8269</v>
      </c>
      <c r="O104">
        <v>21</v>
      </c>
      <c r="P104">
        <v>56.05</v>
      </c>
      <c r="Q104" s="12" t="s">
        <v>8315</v>
      </c>
      <c r="R104" t="s">
        <v>8316</v>
      </c>
      <c r="S104" s="16">
        <v>41766.072500000002</v>
      </c>
      <c r="T104" s="16">
        <v>41791.072500000002</v>
      </c>
      <c r="U104">
        <f t="shared" si="1"/>
        <v>56.05</v>
      </c>
    </row>
    <row r="105" spans="1:21" ht="48" x14ac:dyDescent="0.2">
      <c r="A105" s="10">
        <v>3844</v>
      </c>
      <c r="B105" s="3" t="s">
        <v>3841</v>
      </c>
      <c r="C105" s="3" t="s">
        <v>7953</v>
      </c>
      <c r="D105" s="6">
        <v>9800</v>
      </c>
      <c r="E105" s="8">
        <v>4066</v>
      </c>
      <c r="F105" t="s">
        <v>8220</v>
      </c>
      <c r="G105" t="s">
        <v>8223</v>
      </c>
      <c r="H105" t="s">
        <v>8245</v>
      </c>
      <c r="I105">
        <v>1401778740</v>
      </c>
      <c r="J105">
        <v>1399474134</v>
      </c>
      <c r="K105" t="b">
        <v>1</v>
      </c>
      <c r="L105">
        <v>50</v>
      </c>
      <c r="M105" t="b">
        <v>0</v>
      </c>
      <c r="N105" t="s">
        <v>8269</v>
      </c>
      <c r="O105">
        <v>41</v>
      </c>
      <c r="P105">
        <v>81.319999999999993</v>
      </c>
      <c r="Q105" s="12" t="s">
        <v>8315</v>
      </c>
      <c r="R105" t="s">
        <v>8316</v>
      </c>
      <c r="S105" s="16">
        <v>41766.617291666669</v>
      </c>
      <c r="T105" s="16">
        <v>41793.290972222225</v>
      </c>
      <c r="U105">
        <f t="shared" si="1"/>
        <v>81.319999999999993</v>
      </c>
    </row>
    <row r="106" spans="1:21" ht="64" x14ac:dyDescent="0.2">
      <c r="A106" s="10">
        <v>3845</v>
      </c>
      <c r="B106" s="3" t="s">
        <v>3842</v>
      </c>
      <c r="C106" s="3" t="s">
        <v>7954</v>
      </c>
      <c r="D106" s="6">
        <v>40000</v>
      </c>
      <c r="E106" s="8">
        <v>842</v>
      </c>
      <c r="F106" t="s">
        <v>8220</v>
      </c>
      <c r="G106" t="s">
        <v>8223</v>
      </c>
      <c r="H106" t="s">
        <v>8245</v>
      </c>
      <c r="I106">
        <v>1443711774</v>
      </c>
      <c r="J106">
        <v>1441119774</v>
      </c>
      <c r="K106" t="b">
        <v>1</v>
      </c>
      <c r="L106">
        <v>12</v>
      </c>
      <c r="M106" t="b">
        <v>0</v>
      </c>
      <c r="N106" t="s">
        <v>8269</v>
      </c>
      <c r="O106">
        <v>2</v>
      </c>
      <c r="P106">
        <v>70.17</v>
      </c>
      <c r="Q106" s="12" t="s">
        <v>8315</v>
      </c>
      <c r="R106" t="s">
        <v>8316</v>
      </c>
      <c r="S106" s="16">
        <v>42248.627013888887</v>
      </c>
      <c r="T106" s="16">
        <v>42278.627013888887</v>
      </c>
      <c r="U106">
        <f t="shared" si="1"/>
        <v>70.17</v>
      </c>
    </row>
    <row r="107" spans="1:21" ht="48" x14ac:dyDescent="0.2">
      <c r="A107" s="10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2" t="s">
        <v>8315</v>
      </c>
      <c r="R107" t="s">
        <v>8316</v>
      </c>
      <c r="S107" s="16">
        <v>41885.221550925926</v>
      </c>
      <c r="T107" s="16">
        <v>41916.290972222225</v>
      </c>
      <c r="U107">
        <f t="shared" si="1"/>
        <v>23.63</v>
      </c>
    </row>
    <row r="108" spans="1:21" ht="48" x14ac:dyDescent="0.2">
      <c r="A108" s="10">
        <v>3847</v>
      </c>
      <c r="B108" s="3" t="s">
        <v>3844</v>
      </c>
      <c r="C108" s="3" t="s">
        <v>7956</v>
      </c>
      <c r="D108" s="6">
        <v>10500</v>
      </c>
      <c r="E108" s="8">
        <v>1697</v>
      </c>
      <c r="F108" t="s">
        <v>8220</v>
      </c>
      <c r="G108" t="s">
        <v>8223</v>
      </c>
      <c r="H108" t="s">
        <v>8245</v>
      </c>
      <c r="I108">
        <v>1437283391</v>
      </c>
      <c r="J108">
        <v>1433395391</v>
      </c>
      <c r="K108" t="b">
        <v>1</v>
      </c>
      <c r="L108">
        <v>9</v>
      </c>
      <c r="M108" t="b">
        <v>0</v>
      </c>
      <c r="N108" t="s">
        <v>8269</v>
      </c>
      <c r="O108">
        <v>16</v>
      </c>
      <c r="P108">
        <v>188.56</v>
      </c>
      <c r="Q108" s="12" t="s">
        <v>8315</v>
      </c>
      <c r="R108" t="s">
        <v>8316</v>
      </c>
      <c r="S108" s="16">
        <v>42159.224432870367</v>
      </c>
      <c r="T108" s="16">
        <v>42204.224432870367</v>
      </c>
      <c r="U108">
        <f t="shared" si="1"/>
        <v>188.56</v>
      </c>
    </row>
    <row r="109" spans="1:21" ht="48" x14ac:dyDescent="0.2">
      <c r="A109" s="10">
        <v>3848</v>
      </c>
      <c r="B109" s="3" t="s">
        <v>3845</v>
      </c>
      <c r="C109" s="3" t="s">
        <v>7957</v>
      </c>
      <c r="D109" s="6">
        <v>13000</v>
      </c>
      <c r="E109" s="8">
        <v>2129</v>
      </c>
      <c r="F109" t="s">
        <v>8220</v>
      </c>
      <c r="G109" t="s">
        <v>8223</v>
      </c>
      <c r="H109" t="s">
        <v>8245</v>
      </c>
      <c r="I109">
        <v>1445196989</v>
      </c>
      <c r="J109">
        <v>1442604989</v>
      </c>
      <c r="K109" t="b">
        <v>1</v>
      </c>
      <c r="L109">
        <v>43</v>
      </c>
      <c r="M109" t="b">
        <v>0</v>
      </c>
      <c r="N109" t="s">
        <v>8269</v>
      </c>
      <c r="O109">
        <v>16</v>
      </c>
      <c r="P109">
        <v>49.51</v>
      </c>
      <c r="Q109" s="12" t="s">
        <v>8315</v>
      </c>
      <c r="R109" t="s">
        <v>8316</v>
      </c>
      <c r="S109" s="16">
        <v>42265.817002314812</v>
      </c>
      <c r="T109" s="16">
        <v>42295.817002314812</v>
      </c>
      <c r="U109">
        <f t="shared" si="1"/>
        <v>49.51</v>
      </c>
    </row>
    <row r="110" spans="1:21" ht="48" x14ac:dyDescent="0.2">
      <c r="A110" s="10">
        <v>3849</v>
      </c>
      <c r="B110" s="3" t="s">
        <v>3846</v>
      </c>
      <c r="C110" s="3" t="s">
        <v>7958</v>
      </c>
      <c r="D110" s="6">
        <v>30000</v>
      </c>
      <c r="E110" s="8">
        <v>2113</v>
      </c>
      <c r="F110" t="s">
        <v>8220</v>
      </c>
      <c r="G110" t="s">
        <v>8235</v>
      </c>
      <c r="H110" t="s">
        <v>8248</v>
      </c>
      <c r="I110">
        <v>1434047084</v>
      </c>
      <c r="J110">
        <v>1431455084</v>
      </c>
      <c r="K110" t="b">
        <v>1</v>
      </c>
      <c r="L110">
        <v>28</v>
      </c>
      <c r="M110" t="b">
        <v>0</v>
      </c>
      <c r="N110" t="s">
        <v>8269</v>
      </c>
      <c r="O110">
        <v>7</v>
      </c>
      <c r="P110">
        <v>75.459999999999994</v>
      </c>
      <c r="Q110" s="12" t="s">
        <v>8315</v>
      </c>
      <c r="R110" t="s">
        <v>8316</v>
      </c>
      <c r="S110" s="16">
        <v>42136.767175925925</v>
      </c>
      <c r="T110" s="16">
        <v>42166.767175925925</v>
      </c>
      <c r="U110">
        <f t="shared" si="1"/>
        <v>75.459999999999994</v>
      </c>
    </row>
    <row r="111" spans="1:21" ht="32" x14ac:dyDescent="0.2">
      <c r="A111" s="10">
        <v>3850</v>
      </c>
      <c r="B111" s="3" t="s">
        <v>3847</v>
      </c>
      <c r="C111" s="3" t="s">
        <v>7959</v>
      </c>
      <c r="D111" s="6">
        <v>1000</v>
      </c>
      <c r="E111" s="8">
        <v>38</v>
      </c>
      <c r="F111" t="s">
        <v>8220</v>
      </c>
      <c r="G111" t="s">
        <v>8223</v>
      </c>
      <c r="H111" t="s">
        <v>8245</v>
      </c>
      <c r="I111">
        <v>1420081143</v>
      </c>
      <c r="J111">
        <v>1417489143</v>
      </c>
      <c r="K111" t="b">
        <v>1</v>
      </c>
      <c r="L111">
        <v>4</v>
      </c>
      <c r="M111" t="b">
        <v>0</v>
      </c>
      <c r="N111" t="s">
        <v>8269</v>
      </c>
      <c r="O111">
        <v>4</v>
      </c>
      <c r="P111">
        <v>9.5</v>
      </c>
      <c r="Q111" s="12" t="s">
        <v>8315</v>
      </c>
      <c r="R111" t="s">
        <v>8316</v>
      </c>
      <c r="S111" s="16">
        <v>41975.124340277776</v>
      </c>
      <c r="T111" s="16">
        <v>42005.124340277776</v>
      </c>
      <c r="U111">
        <f t="shared" si="1"/>
        <v>9.5</v>
      </c>
    </row>
    <row r="112" spans="1:21" ht="48" x14ac:dyDescent="0.2">
      <c r="A112" s="10">
        <v>3851</v>
      </c>
      <c r="B112" s="3" t="s">
        <v>3848</v>
      </c>
      <c r="C112" s="3" t="s">
        <v>7960</v>
      </c>
      <c r="D112" s="6">
        <v>2500</v>
      </c>
      <c r="E112" s="8">
        <v>852</v>
      </c>
      <c r="F112" t="s">
        <v>8220</v>
      </c>
      <c r="G112" t="s">
        <v>8224</v>
      </c>
      <c r="H112" t="s">
        <v>8246</v>
      </c>
      <c r="I112">
        <v>1437129179</v>
      </c>
      <c r="J112">
        <v>1434537179</v>
      </c>
      <c r="K112" t="b">
        <v>1</v>
      </c>
      <c r="L112">
        <v>24</v>
      </c>
      <c r="M112" t="b">
        <v>0</v>
      </c>
      <c r="N112" t="s">
        <v>8269</v>
      </c>
      <c r="O112">
        <v>34</v>
      </c>
      <c r="P112">
        <v>35.5</v>
      </c>
      <c r="Q112" s="12" t="s">
        <v>8315</v>
      </c>
      <c r="R112" t="s">
        <v>8316</v>
      </c>
      <c r="S112" s="16">
        <v>42172.439571759256</v>
      </c>
      <c r="T112" s="16">
        <v>42202.439571759256</v>
      </c>
      <c r="U112">
        <f t="shared" si="1"/>
        <v>35.5</v>
      </c>
    </row>
    <row r="113" spans="1:21" ht="48" x14ac:dyDescent="0.2">
      <c r="A113" s="10">
        <v>3852</v>
      </c>
      <c r="B113" s="3" t="s">
        <v>3849</v>
      </c>
      <c r="C113" s="3" t="s">
        <v>7961</v>
      </c>
      <c r="D113" s="6">
        <v>10000</v>
      </c>
      <c r="E113" s="8">
        <v>20</v>
      </c>
      <c r="F113" t="s">
        <v>8220</v>
      </c>
      <c r="G113" t="s">
        <v>8223</v>
      </c>
      <c r="H113" t="s">
        <v>8245</v>
      </c>
      <c r="I113">
        <v>1427427276</v>
      </c>
      <c r="J113">
        <v>1425270876</v>
      </c>
      <c r="K113" t="b">
        <v>0</v>
      </c>
      <c r="L113">
        <v>2</v>
      </c>
      <c r="M113" t="b">
        <v>0</v>
      </c>
      <c r="N113" t="s">
        <v>8269</v>
      </c>
      <c r="O113">
        <v>0</v>
      </c>
      <c r="P113">
        <v>10</v>
      </c>
      <c r="Q113" s="12" t="s">
        <v>8315</v>
      </c>
      <c r="R113" t="s">
        <v>8316</v>
      </c>
      <c r="S113" s="16">
        <v>42065.190694444449</v>
      </c>
      <c r="T113" s="16">
        <v>42090.149027777778</v>
      </c>
      <c r="U113">
        <f t="shared" si="1"/>
        <v>10</v>
      </c>
    </row>
    <row r="114" spans="1:21" ht="32" x14ac:dyDescent="0.2">
      <c r="A114" s="10">
        <v>3853</v>
      </c>
      <c r="B114" s="3" t="s">
        <v>3850</v>
      </c>
      <c r="C114" s="3" t="s">
        <v>7962</v>
      </c>
      <c r="D114" s="6">
        <v>100000</v>
      </c>
      <c r="E114" s="8">
        <v>26</v>
      </c>
      <c r="F114" t="s">
        <v>8220</v>
      </c>
      <c r="G114" t="s">
        <v>8223</v>
      </c>
      <c r="H114" t="s">
        <v>8245</v>
      </c>
      <c r="I114">
        <v>1409602178</v>
      </c>
      <c r="J114">
        <v>1406578178</v>
      </c>
      <c r="K114" t="b">
        <v>0</v>
      </c>
      <c r="L114">
        <v>2</v>
      </c>
      <c r="M114" t="b">
        <v>0</v>
      </c>
      <c r="N114" t="s">
        <v>8269</v>
      </c>
      <c r="O114">
        <v>0</v>
      </c>
      <c r="P114">
        <v>13</v>
      </c>
      <c r="Q114" s="12" t="s">
        <v>8315</v>
      </c>
      <c r="R114" t="s">
        <v>8316</v>
      </c>
      <c r="S114" s="16">
        <v>41848.84002314815</v>
      </c>
      <c r="T114" s="16">
        <v>41883.84002314815</v>
      </c>
      <c r="U114">
        <f t="shared" si="1"/>
        <v>13</v>
      </c>
    </row>
    <row r="115" spans="1:21" ht="32" x14ac:dyDescent="0.2">
      <c r="A115" s="10">
        <v>3854</v>
      </c>
      <c r="B115" s="3" t="s">
        <v>3851</v>
      </c>
      <c r="C115" s="3" t="s">
        <v>7963</v>
      </c>
      <c r="D115" s="6">
        <v>11000</v>
      </c>
      <c r="E115" s="8">
        <v>1788</v>
      </c>
      <c r="F115" t="s">
        <v>8220</v>
      </c>
      <c r="G115" t="s">
        <v>8223</v>
      </c>
      <c r="H115" t="s">
        <v>8245</v>
      </c>
      <c r="I115">
        <v>1431206058</v>
      </c>
      <c r="J115">
        <v>1428614058</v>
      </c>
      <c r="K115" t="b">
        <v>0</v>
      </c>
      <c r="L115">
        <v>20</v>
      </c>
      <c r="M115" t="b">
        <v>0</v>
      </c>
      <c r="N115" t="s">
        <v>8269</v>
      </c>
      <c r="O115">
        <v>16</v>
      </c>
      <c r="P115">
        <v>89.4</v>
      </c>
      <c r="Q115" s="12" t="s">
        <v>8315</v>
      </c>
      <c r="R115" t="s">
        <v>8316</v>
      </c>
      <c r="S115" s="16">
        <v>42103.884930555556</v>
      </c>
      <c r="T115" s="16">
        <v>42133.884930555556</v>
      </c>
      <c r="U115">
        <f t="shared" si="1"/>
        <v>89.4</v>
      </c>
    </row>
    <row r="116" spans="1:21" ht="48" x14ac:dyDescent="0.2">
      <c r="A116" s="10">
        <v>3855</v>
      </c>
      <c r="B116" s="3" t="s">
        <v>3852</v>
      </c>
      <c r="C116" s="3" t="s">
        <v>7964</v>
      </c>
      <c r="D116" s="6">
        <v>1000</v>
      </c>
      <c r="E116" s="8">
        <v>25</v>
      </c>
      <c r="F116" t="s">
        <v>8220</v>
      </c>
      <c r="G116" t="s">
        <v>8223</v>
      </c>
      <c r="H116" t="s">
        <v>8245</v>
      </c>
      <c r="I116">
        <v>1427408271</v>
      </c>
      <c r="J116">
        <v>1424819871</v>
      </c>
      <c r="K116" t="b">
        <v>0</v>
      </c>
      <c r="L116">
        <v>1</v>
      </c>
      <c r="M116" t="b">
        <v>0</v>
      </c>
      <c r="N116" t="s">
        <v>8269</v>
      </c>
      <c r="O116">
        <v>3</v>
      </c>
      <c r="P116">
        <v>25</v>
      </c>
      <c r="Q116" s="12" t="s">
        <v>8315</v>
      </c>
      <c r="R116" t="s">
        <v>8316</v>
      </c>
      <c r="S116" s="16">
        <v>42059.970729166671</v>
      </c>
      <c r="T116" s="16">
        <v>42089.929062499999</v>
      </c>
      <c r="U116">
        <f t="shared" si="1"/>
        <v>25</v>
      </c>
    </row>
    <row r="117" spans="1:21" ht="48" x14ac:dyDescent="0.2">
      <c r="A117" s="10">
        <v>3856</v>
      </c>
      <c r="B117" s="3" t="s">
        <v>3853</v>
      </c>
      <c r="C117" s="3" t="s">
        <v>7965</v>
      </c>
      <c r="D117" s="6">
        <v>5000</v>
      </c>
      <c r="E117" s="8">
        <v>1</v>
      </c>
      <c r="F117" t="s">
        <v>8220</v>
      </c>
      <c r="G117" t="s">
        <v>8223</v>
      </c>
      <c r="H117" t="s">
        <v>8245</v>
      </c>
      <c r="I117">
        <v>1425833403</v>
      </c>
      <c r="J117">
        <v>1423245003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42041.743090277778</v>
      </c>
      <c r="T117" s="16">
        <v>42071.701423611114</v>
      </c>
      <c r="U117">
        <f t="shared" si="1"/>
        <v>1</v>
      </c>
    </row>
    <row r="118" spans="1:21" ht="48" x14ac:dyDescent="0.2">
      <c r="A118" s="10">
        <v>3857</v>
      </c>
      <c r="B118" s="3" t="s">
        <v>3854</v>
      </c>
      <c r="C118" s="3" t="s">
        <v>7966</v>
      </c>
      <c r="D118" s="6">
        <v>5000</v>
      </c>
      <c r="E118" s="8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>
        <v>65</v>
      </c>
      <c r="Q118" s="12" t="s">
        <v>8315</v>
      </c>
      <c r="R118" t="s">
        <v>8316</v>
      </c>
      <c r="S118" s="16">
        <v>41829.73715277778</v>
      </c>
      <c r="T118" s="16">
        <v>41852.716666666667</v>
      </c>
      <c r="U118">
        <f t="shared" si="1"/>
        <v>65</v>
      </c>
    </row>
    <row r="119" spans="1:21" ht="48" x14ac:dyDescent="0.2">
      <c r="A119" s="10">
        <v>3858</v>
      </c>
      <c r="B119" s="3" t="s">
        <v>3855</v>
      </c>
      <c r="C119" s="3" t="s">
        <v>7967</v>
      </c>
      <c r="D119" s="6">
        <v>500</v>
      </c>
      <c r="E119" s="8">
        <v>10</v>
      </c>
      <c r="F119" t="s">
        <v>8220</v>
      </c>
      <c r="G119" t="s">
        <v>8224</v>
      </c>
      <c r="H119" t="s">
        <v>8246</v>
      </c>
      <c r="I119">
        <v>1432328400</v>
      </c>
      <c r="J119">
        <v>1430734844</v>
      </c>
      <c r="K119" t="b">
        <v>0</v>
      </c>
      <c r="L119">
        <v>1</v>
      </c>
      <c r="M119" t="b">
        <v>0</v>
      </c>
      <c r="N119" t="s">
        <v>8269</v>
      </c>
      <c r="O119">
        <v>2</v>
      </c>
      <c r="P119">
        <v>10</v>
      </c>
      <c r="Q119" s="12" t="s">
        <v>8315</v>
      </c>
      <c r="R119" t="s">
        <v>8316</v>
      </c>
      <c r="S119" s="16">
        <v>42128.431064814817</v>
      </c>
      <c r="T119" s="16">
        <v>42146.875</v>
      </c>
      <c r="U119">
        <f t="shared" si="1"/>
        <v>10</v>
      </c>
    </row>
    <row r="120" spans="1:21" ht="48" x14ac:dyDescent="0.2">
      <c r="A120" s="10">
        <v>3859</v>
      </c>
      <c r="B120" s="3" t="s">
        <v>3856</v>
      </c>
      <c r="C120" s="3" t="s">
        <v>7968</v>
      </c>
      <c r="D120" s="6">
        <v>2500</v>
      </c>
      <c r="E120" s="8">
        <v>1</v>
      </c>
      <c r="F120" t="s">
        <v>8220</v>
      </c>
      <c r="G120" t="s">
        <v>8223</v>
      </c>
      <c r="H120" t="s">
        <v>8245</v>
      </c>
      <c r="I120">
        <v>1403730000</v>
      </c>
      <c r="J120">
        <v>1401485207</v>
      </c>
      <c r="K120" t="b">
        <v>0</v>
      </c>
      <c r="L120">
        <v>1</v>
      </c>
      <c r="M120" t="b">
        <v>0</v>
      </c>
      <c r="N120" t="s">
        <v>8269</v>
      </c>
      <c r="O120">
        <v>0</v>
      </c>
      <c r="P120">
        <v>1</v>
      </c>
      <c r="Q120" s="12" t="s">
        <v>8315</v>
      </c>
      <c r="R120" t="s">
        <v>8316</v>
      </c>
      <c r="S120" s="16">
        <v>41789.893599537041</v>
      </c>
      <c r="T120" s="16">
        <v>41815.875</v>
      </c>
      <c r="U120">
        <f t="shared" si="1"/>
        <v>1</v>
      </c>
    </row>
    <row r="121" spans="1:21" ht="48" x14ac:dyDescent="0.2">
      <c r="A121" s="10">
        <v>3860</v>
      </c>
      <c r="B121" s="3" t="s">
        <v>3857</v>
      </c>
      <c r="C121" s="3" t="s">
        <v>7969</v>
      </c>
      <c r="D121" s="6">
        <v>6000</v>
      </c>
      <c r="E121" s="8">
        <v>1060</v>
      </c>
      <c r="F121" t="s">
        <v>8220</v>
      </c>
      <c r="G121" t="s">
        <v>8223</v>
      </c>
      <c r="H121" t="s">
        <v>8245</v>
      </c>
      <c r="I121">
        <v>1407858710</v>
      </c>
      <c r="J121">
        <v>1405266710</v>
      </c>
      <c r="K121" t="b">
        <v>0</v>
      </c>
      <c r="L121">
        <v>13</v>
      </c>
      <c r="M121" t="b">
        <v>0</v>
      </c>
      <c r="N121" t="s">
        <v>8269</v>
      </c>
      <c r="O121">
        <v>18</v>
      </c>
      <c r="P121">
        <v>81.540000000000006</v>
      </c>
      <c r="Q121" s="12" t="s">
        <v>8315</v>
      </c>
      <c r="R121" t="s">
        <v>8316</v>
      </c>
      <c r="S121" s="16">
        <v>41833.660995370366</v>
      </c>
      <c r="T121" s="16">
        <v>41863.660995370366</v>
      </c>
      <c r="U121">
        <f t="shared" si="1"/>
        <v>81.540000000000006</v>
      </c>
    </row>
    <row r="122" spans="1:21" ht="16" x14ac:dyDescent="0.2">
      <c r="A122" s="10">
        <v>3861</v>
      </c>
      <c r="B122" s="3" t="s">
        <v>3858</v>
      </c>
      <c r="C122" s="3" t="s">
        <v>7970</v>
      </c>
      <c r="D122" s="6">
        <v>2000</v>
      </c>
      <c r="E122" s="8">
        <v>100</v>
      </c>
      <c r="F122" t="s">
        <v>8220</v>
      </c>
      <c r="G122" t="s">
        <v>8223</v>
      </c>
      <c r="H122" t="s">
        <v>8245</v>
      </c>
      <c r="I122">
        <v>1415828820</v>
      </c>
      <c r="J122">
        <v>1412258977</v>
      </c>
      <c r="K122" t="b">
        <v>0</v>
      </c>
      <c r="L122">
        <v>1</v>
      </c>
      <c r="M122" t="b">
        <v>0</v>
      </c>
      <c r="N122" t="s">
        <v>8269</v>
      </c>
      <c r="O122">
        <v>5</v>
      </c>
      <c r="P122">
        <v>100</v>
      </c>
      <c r="Q122" s="12" t="s">
        <v>8315</v>
      </c>
      <c r="R122" t="s">
        <v>8316</v>
      </c>
      <c r="S122" s="16">
        <v>41914.590011574073</v>
      </c>
      <c r="T122" s="16">
        <v>41955.907638888893</v>
      </c>
      <c r="U122">
        <f t="shared" si="1"/>
        <v>100</v>
      </c>
    </row>
    <row r="123" spans="1:21" ht="32" x14ac:dyDescent="0.2">
      <c r="A123" s="10">
        <v>3862</v>
      </c>
      <c r="B123" s="3" t="s">
        <v>3859</v>
      </c>
      <c r="C123" s="3" t="s">
        <v>7971</v>
      </c>
      <c r="D123" s="6">
        <v>7500</v>
      </c>
      <c r="E123" s="8">
        <v>1</v>
      </c>
      <c r="F123" t="s">
        <v>8220</v>
      </c>
      <c r="G123" t="s">
        <v>8223</v>
      </c>
      <c r="H123" t="s">
        <v>8245</v>
      </c>
      <c r="I123">
        <v>1473699540</v>
      </c>
      <c r="J123">
        <v>1472451356</v>
      </c>
      <c r="K123" t="b">
        <v>0</v>
      </c>
      <c r="L123">
        <v>1</v>
      </c>
      <c r="M123" t="b">
        <v>0</v>
      </c>
      <c r="N123" t="s">
        <v>8269</v>
      </c>
      <c r="O123">
        <v>0</v>
      </c>
      <c r="P123">
        <v>1</v>
      </c>
      <c r="Q123" s="12" t="s">
        <v>8315</v>
      </c>
      <c r="R123" t="s">
        <v>8316</v>
      </c>
      <c r="S123" s="16">
        <v>42611.261064814811</v>
      </c>
      <c r="T123" s="16">
        <v>42625.707638888889</v>
      </c>
      <c r="U123">
        <f t="shared" si="1"/>
        <v>1</v>
      </c>
    </row>
    <row r="124" spans="1:21" ht="48" x14ac:dyDescent="0.2">
      <c r="A124" s="10">
        <v>3863</v>
      </c>
      <c r="B124" s="3" t="s">
        <v>3860</v>
      </c>
      <c r="C124" s="3" t="s">
        <v>7972</v>
      </c>
      <c r="D124" s="6">
        <v>6000</v>
      </c>
      <c r="E124" s="8">
        <v>0</v>
      </c>
      <c r="F124" t="s">
        <v>8220</v>
      </c>
      <c r="G124" t="s">
        <v>8223</v>
      </c>
      <c r="H124" t="s">
        <v>8245</v>
      </c>
      <c r="I124">
        <v>1446739905</v>
      </c>
      <c r="J124">
        <v>1441552305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42253.633159722223</v>
      </c>
      <c r="T124" s="16">
        <v>42313.674826388888</v>
      </c>
      <c r="U124">
        <f t="shared" si="1"/>
        <v>0</v>
      </c>
    </row>
    <row r="125" spans="1:21" ht="48" x14ac:dyDescent="0.2">
      <c r="A125" s="10">
        <v>3864</v>
      </c>
      <c r="B125" s="3" t="s">
        <v>3861</v>
      </c>
      <c r="C125" s="3" t="s">
        <v>7973</v>
      </c>
      <c r="D125" s="6">
        <v>5000</v>
      </c>
      <c r="E125" s="8">
        <v>60</v>
      </c>
      <c r="F125" t="s">
        <v>8220</v>
      </c>
      <c r="G125" t="s">
        <v>8223</v>
      </c>
      <c r="H125" t="s">
        <v>8245</v>
      </c>
      <c r="I125">
        <v>1447799054</v>
      </c>
      <c r="J125">
        <v>1445203454</v>
      </c>
      <c r="K125" t="b">
        <v>0</v>
      </c>
      <c r="L125">
        <v>3</v>
      </c>
      <c r="M125" t="b">
        <v>0</v>
      </c>
      <c r="N125" t="s">
        <v>8269</v>
      </c>
      <c r="O125">
        <v>1</v>
      </c>
      <c r="P125">
        <v>20</v>
      </c>
      <c r="Q125" s="12" t="s">
        <v>8315</v>
      </c>
      <c r="R125" t="s">
        <v>8316</v>
      </c>
      <c r="S125" s="16">
        <v>42295.891828703709</v>
      </c>
      <c r="T125" s="16">
        <v>42325.933495370366</v>
      </c>
      <c r="U125">
        <f t="shared" si="1"/>
        <v>20</v>
      </c>
    </row>
    <row r="126" spans="1:21" ht="48" x14ac:dyDescent="0.2">
      <c r="A126" s="10">
        <v>3865</v>
      </c>
      <c r="B126" s="3" t="s">
        <v>3862</v>
      </c>
      <c r="C126" s="3" t="s">
        <v>7974</v>
      </c>
      <c r="D126" s="6">
        <v>2413</v>
      </c>
      <c r="E126" s="8">
        <v>650</v>
      </c>
      <c r="F126" t="s">
        <v>8220</v>
      </c>
      <c r="G126" t="s">
        <v>8228</v>
      </c>
      <c r="H126" t="s">
        <v>8250</v>
      </c>
      <c r="I126">
        <v>1409376600</v>
      </c>
      <c r="J126">
        <v>1405957098</v>
      </c>
      <c r="K126" t="b">
        <v>0</v>
      </c>
      <c r="L126">
        <v>14</v>
      </c>
      <c r="M126" t="b">
        <v>0</v>
      </c>
      <c r="N126" t="s">
        <v>8269</v>
      </c>
      <c r="O126">
        <v>27</v>
      </c>
      <c r="P126">
        <v>46.43</v>
      </c>
      <c r="Q126" s="12" t="s">
        <v>8315</v>
      </c>
      <c r="R126" t="s">
        <v>8316</v>
      </c>
      <c r="S126" s="16">
        <v>41841.651597222226</v>
      </c>
      <c r="T126" s="16">
        <v>41881.229166666664</v>
      </c>
      <c r="U126">
        <f t="shared" si="1"/>
        <v>46.43</v>
      </c>
    </row>
    <row r="127" spans="1:21" ht="32" x14ac:dyDescent="0.2">
      <c r="A127" s="10">
        <v>3866</v>
      </c>
      <c r="B127" s="3" t="s">
        <v>3863</v>
      </c>
      <c r="C127" s="3" t="s">
        <v>7975</v>
      </c>
      <c r="D127" s="6">
        <v>2000</v>
      </c>
      <c r="E127" s="8">
        <v>11</v>
      </c>
      <c r="F127" t="s">
        <v>8220</v>
      </c>
      <c r="G127" t="s">
        <v>8223</v>
      </c>
      <c r="H127" t="s">
        <v>8245</v>
      </c>
      <c r="I127">
        <v>1458703740</v>
      </c>
      <c r="J127">
        <v>1454453021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5.5</v>
      </c>
      <c r="Q127" s="12" t="s">
        <v>8315</v>
      </c>
      <c r="R127" t="s">
        <v>8316</v>
      </c>
      <c r="S127" s="16">
        <v>42402.947002314817</v>
      </c>
      <c r="T127" s="16">
        <v>42452.145138888889</v>
      </c>
      <c r="U127">
        <f t="shared" si="1"/>
        <v>5.5</v>
      </c>
    </row>
    <row r="128" spans="1:21" ht="48" x14ac:dyDescent="0.2">
      <c r="A128" s="10">
        <v>3867</v>
      </c>
      <c r="B128" s="3" t="s">
        <v>3864</v>
      </c>
      <c r="C128" s="3" t="s">
        <v>7976</v>
      </c>
      <c r="D128" s="6">
        <v>2000</v>
      </c>
      <c r="E128" s="8">
        <v>251</v>
      </c>
      <c r="F128" t="s">
        <v>8220</v>
      </c>
      <c r="G128" t="s">
        <v>8223</v>
      </c>
      <c r="H128" t="s">
        <v>8245</v>
      </c>
      <c r="I128">
        <v>1466278339</v>
      </c>
      <c r="J128">
        <v>1463686339</v>
      </c>
      <c r="K128" t="b">
        <v>0</v>
      </c>
      <c r="L128">
        <v>5</v>
      </c>
      <c r="M128" t="b">
        <v>0</v>
      </c>
      <c r="N128" t="s">
        <v>8269</v>
      </c>
      <c r="O128">
        <v>13</v>
      </c>
      <c r="P128">
        <v>50.2</v>
      </c>
      <c r="Q128" s="12" t="s">
        <v>8315</v>
      </c>
      <c r="R128" t="s">
        <v>8316</v>
      </c>
      <c r="S128" s="16">
        <v>42509.814108796301</v>
      </c>
      <c r="T128" s="16">
        <v>42539.814108796301</v>
      </c>
      <c r="U128">
        <f t="shared" si="1"/>
        <v>50.2</v>
      </c>
    </row>
    <row r="129" spans="1:21" ht="48" x14ac:dyDescent="0.2">
      <c r="A129" s="10">
        <v>3888</v>
      </c>
      <c r="B129" s="3" t="s">
        <v>3885</v>
      </c>
      <c r="C129" s="3" t="s">
        <v>7996</v>
      </c>
      <c r="D129" s="6">
        <v>2000</v>
      </c>
      <c r="E129" s="8">
        <v>542</v>
      </c>
      <c r="F129" t="s">
        <v>8220</v>
      </c>
      <c r="G129" t="s">
        <v>8224</v>
      </c>
      <c r="H129" t="s">
        <v>8246</v>
      </c>
      <c r="I129">
        <v>1488114358</v>
      </c>
      <c r="J129">
        <v>1485522358</v>
      </c>
      <c r="K129" t="b">
        <v>0</v>
      </c>
      <c r="L129">
        <v>14</v>
      </c>
      <c r="M129" t="b">
        <v>0</v>
      </c>
      <c r="N129" t="s">
        <v>8269</v>
      </c>
      <c r="O129">
        <v>27</v>
      </c>
      <c r="P129">
        <v>38.71</v>
      </c>
      <c r="Q129" s="12" t="s">
        <v>8315</v>
      </c>
      <c r="R129" t="s">
        <v>8316</v>
      </c>
      <c r="S129" s="16">
        <v>42762.545810185184</v>
      </c>
      <c r="T129" s="16">
        <v>42792.545810185184</v>
      </c>
      <c r="U129">
        <f t="shared" si="1"/>
        <v>38.71</v>
      </c>
    </row>
    <row r="130" spans="1:21" ht="48" x14ac:dyDescent="0.2">
      <c r="A130" s="10">
        <v>3889</v>
      </c>
      <c r="B130" s="3" t="s">
        <v>3886</v>
      </c>
      <c r="C130" s="3" t="s">
        <v>7997</v>
      </c>
      <c r="D130" s="6">
        <v>8000</v>
      </c>
      <c r="E130" s="8">
        <v>118</v>
      </c>
      <c r="F130" t="s">
        <v>8220</v>
      </c>
      <c r="G130" t="s">
        <v>8223</v>
      </c>
      <c r="H130" t="s">
        <v>8245</v>
      </c>
      <c r="I130">
        <v>1420413960</v>
      </c>
      <c r="J130">
        <v>1417651630</v>
      </c>
      <c r="K130" t="b">
        <v>0</v>
      </c>
      <c r="L130">
        <v>9</v>
      </c>
      <c r="M130" t="b">
        <v>0</v>
      </c>
      <c r="N130" t="s">
        <v>8269</v>
      </c>
      <c r="O130">
        <v>1</v>
      </c>
      <c r="P130">
        <v>13.11</v>
      </c>
      <c r="Q130" s="12" t="s">
        <v>8315</v>
      </c>
      <c r="R130" t="s">
        <v>8316</v>
      </c>
      <c r="S130" s="16">
        <v>41977.004976851851</v>
      </c>
      <c r="T130" s="16">
        <v>42008.976388888885</v>
      </c>
      <c r="U130">
        <f t="shared" si="1"/>
        <v>13.11</v>
      </c>
    </row>
    <row r="131" spans="1:21" ht="48" x14ac:dyDescent="0.2">
      <c r="A131" s="10">
        <v>3890</v>
      </c>
      <c r="B131" s="3" t="s">
        <v>3887</v>
      </c>
      <c r="C131" s="3" t="s">
        <v>7998</v>
      </c>
      <c r="D131" s="6">
        <v>15000</v>
      </c>
      <c r="E131" s="8">
        <v>2524</v>
      </c>
      <c r="F131" t="s">
        <v>8220</v>
      </c>
      <c r="G131" t="s">
        <v>8223</v>
      </c>
      <c r="H131" t="s">
        <v>8245</v>
      </c>
      <c r="I131">
        <v>1439662344</v>
      </c>
      <c r="J131">
        <v>1434478344</v>
      </c>
      <c r="K131" t="b">
        <v>0</v>
      </c>
      <c r="L131">
        <v>8</v>
      </c>
      <c r="M131" t="b">
        <v>0</v>
      </c>
      <c r="N131" t="s">
        <v>8269</v>
      </c>
      <c r="O131">
        <v>17</v>
      </c>
      <c r="P131">
        <v>315.5</v>
      </c>
      <c r="Q131" s="12" t="s">
        <v>8315</v>
      </c>
      <c r="R131" t="s">
        <v>8316</v>
      </c>
      <c r="S131" s="16">
        <v>42171.758611111116</v>
      </c>
      <c r="T131" s="16">
        <v>42231.758611111116</v>
      </c>
      <c r="U131">
        <f t="shared" ref="U131:U194" si="2">IFERROR(ROUND(E131/L131,2),0)</f>
        <v>315.5</v>
      </c>
    </row>
    <row r="132" spans="1:21" ht="32" x14ac:dyDescent="0.2">
      <c r="A132" s="10">
        <v>3891</v>
      </c>
      <c r="B132" s="3" t="s">
        <v>3888</v>
      </c>
      <c r="C132" s="3" t="s">
        <v>7999</v>
      </c>
      <c r="D132" s="6">
        <v>800</v>
      </c>
      <c r="E132" s="8">
        <v>260</v>
      </c>
      <c r="F132" t="s">
        <v>8220</v>
      </c>
      <c r="G132" t="s">
        <v>8223</v>
      </c>
      <c r="H132" t="s">
        <v>8245</v>
      </c>
      <c r="I132">
        <v>1427086740</v>
      </c>
      <c r="J132">
        <v>1424488244</v>
      </c>
      <c r="K132" t="b">
        <v>0</v>
      </c>
      <c r="L132">
        <v>7</v>
      </c>
      <c r="M132" t="b">
        <v>0</v>
      </c>
      <c r="N132" t="s">
        <v>8269</v>
      </c>
      <c r="O132">
        <v>33</v>
      </c>
      <c r="P132">
        <v>37.14</v>
      </c>
      <c r="Q132" s="12" t="s">
        <v>8315</v>
      </c>
      <c r="R132" t="s">
        <v>8316</v>
      </c>
      <c r="S132" s="16">
        <v>42056.1324537037</v>
      </c>
      <c r="T132" s="16">
        <v>42086.207638888889</v>
      </c>
      <c r="U132">
        <f t="shared" si="2"/>
        <v>37.14</v>
      </c>
    </row>
    <row r="133" spans="1:21" ht="48" x14ac:dyDescent="0.2">
      <c r="A133" s="10">
        <v>3892</v>
      </c>
      <c r="B133" s="3" t="s">
        <v>3889</v>
      </c>
      <c r="C133" s="3" t="s">
        <v>8000</v>
      </c>
      <c r="D133" s="6">
        <v>1000</v>
      </c>
      <c r="E133" s="8">
        <v>0</v>
      </c>
      <c r="F133" t="s">
        <v>8220</v>
      </c>
      <c r="G133" t="s">
        <v>8223</v>
      </c>
      <c r="H133" t="s">
        <v>8245</v>
      </c>
      <c r="I133">
        <v>1408863600</v>
      </c>
      <c r="J133">
        <v>1408203557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41867.652280092596</v>
      </c>
      <c r="T133" s="16">
        <v>41875.291666666664</v>
      </c>
      <c r="U133">
        <f t="shared" si="2"/>
        <v>0</v>
      </c>
    </row>
    <row r="134" spans="1:21" ht="48" x14ac:dyDescent="0.2">
      <c r="A134" s="10">
        <v>3893</v>
      </c>
      <c r="B134" s="3" t="s">
        <v>3890</v>
      </c>
      <c r="C134" s="3" t="s">
        <v>8001</v>
      </c>
      <c r="D134" s="6">
        <v>50000</v>
      </c>
      <c r="E134" s="8">
        <v>10775</v>
      </c>
      <c r="F134" t="s">
        <v>8220</v>
      </c>
      <c r="G134" t="s">
        <v>8223</v>
      </c>
      <c r="H134" t="s">
        <v>8245</v>
      </c>
      <c r="I134">
        <v>1404194400</v>
      </c>
      <c r="J134">
        <v>1400600840</v>
      </c>
      <c r="K134" t="b">
        <v>0</v>
      </c>
      <c r="L134">
        <v>84</v>
      </c>
      <c r="M134" t="b">
        <v>0</v>
      </c>
      <c r="N134" t="s">
        <v>8269</v>
      </c>
      <c r="O134">
        <v>22</v>
      </c>
      <c r="P134">
        <v>128.27000000000001</v>
      </c>
      <c r="Q134" s="12" t="s">
        <v>8315</v>
      </c>
      <c r="R134" t="s">
        <v>8316</v>
      </c>
      <c r="S134" s="16">
        <v>41779.657870370371</v>
      </c>
      <c r="T134" s="16">
        <v>41821.25</v>
      </c>
      <c r="U134">
        <f t="shared" si="2"/>
        <v>128.27000000000001</v>
      </c>
    </row>
    <row r="135" spans="1:21" ht="48" x14ac:dyDescent="0.2">
      <c r="A135" s="10">
        <v>3894</v>
      </c>
      <c r="B135" s="3" t="s">
        <v>3891</v>
      </c>
      <c r="C135" s="3" t="s">
        <v>8002</v>
      </c>
      <c r="D135" s="6">
        <v>15000</v>
      </c>
      <c r="E135" s="8">
        <v>520</v>
      </c>
      <c r="F135" t="s">
        <v>8220</v>
      </c>
      <c r="G135" t="s">
        <v>8223</v>
      </c>
      <c r="H135" t="s">
        <v>8245</v>
      </c>
      <c r="I135">
        <v>1481000340</v>
      </c>
      <c r="J135">
        <v>1478386812</v>
      </c>
      <c r="K135" t="b">
        <v>0</v>
      </c>
      <c r="L135">
        <v>11</v>
      </c>
      <c r="M135" t="b">
        <v>0</v>
      </c>
      <c r="N135" t="s">
        <v>8269</v>
      </c>
      <c r="O135">
        <v>3</v>
      </c>
      <c r="P135">
        <v>47.27</v>
      </c>
      <c r="Q135" s="12" t="s">
        <v>8315</v>
      </c>
      <c r="R135" t="s">
        <v>8316</v>
      </c>
      <c r="S135" s="16">
        <v>42679.958472222221</v>
      </c>
      <c r="T135" s="16">
        <v>42710.207638888889</v>
      </c>
      <c r="U135">
        <f t="shared" si="2"/>
        <v>47.27</v>
      </c>
    </row>
    <row r="136" spans="1:21" ht="48" x14ac:dyDescent="0.2">
      <c r="A136" s="10">
        <v>3895</v>
      </c>
      <c r="B136" s="3" t="s">
        <v>3892</v>
      </c>
      <c r="C136" s="3" t="s">
        <v>8003</v>
      </c>
      <c r="D136" s="6">
        <v>1000</v>
      </c>
      <c r="E136" s="8">
        <v>50</v>
      </c>
      <c r="F136" t="s">
        <v>8220</v>
      </c>
      <c r="G136" t="s">
        <v>8223</v>
      </c>
      <c r="H136" t="s">
        <v>8245</v>
      </c>
      <c r="I136">
        <v>1425103218</v>
      </c>
      <c r="J136">
        <v>1422424818</v>
      </c>
      <c r="K136" t="b">
        <v>0</v>
      </c>
      <c r="L136">
        <v>1</v>
      </c>
      <c r="M136" t="b">
        <v>0</v>
      </c>
      <c r="N136" t="s">
        <v>8269</v>
      </c>
      <c r="O136">
        <v>5</v>
      </c>
      <c r="P136">
        <v>50</v>
      </c>
      <c r="Q136" s="12" t="s">
        <v>8315</v>
      </c>
      <c r="R136" t="s">
        <v>8316</v>
      </c>
      <c r="S136" s="16">
        <v>42032.250208333338</v>
      </c>
      <c r="T136" s="16">
        <v>42063.250208333338</v>
      </c>
      <c r="U136">
        <f t="shared" si="2"/>
        <v>50</v>
      </c>
    </row>
    <row r="137" spans="1:21" ht="48" x14ac:dyDescent="0.2">
      <c r="A137" s="10">
        <v>3896</v>
      </c>
      <c r="B137" s="3" t="s">
        <v>3893</v>
      </c>
      <c r="C137" s="3" t="s">
        <v>8004</v>
      </c>
      <c r="D137" s="6">
        <v>1600</v>
      </c>
      <c r="E137" s="8">
        <v>170</v>
      </c>
      <c r="F137" t="s">
        <v>8220</v>
      </c>
      <c r="G137" t="s">
        <v>8223</v>
      </c>
      <c r="H137" t="s">
        <v>8245</v>
      </c>
      <c r="I137">
        <v>1402979778</v>
      </c>
      <c r="J137">
        <v>1401770178</v>
      </c>
      <c r="K137" t="b">
        <v>0</v>
      </c>
      <c r="L137">
        <v>4</v>
      </c>
      <c r="M137" t="b">
        <v>0</v>
      </c>
      <c r="N137" t="s">
        <v>8269</v>
      </c>
      <c r="O137">
        <v>11</v>
      </c>
      <c r="P137">
        <v>42.5</v>
      </c>
      <c r="Q137" s="12" t="s">
        <v>8315</v>
      </c>
      <c r="R137" t="s">
        <v>8316</v>
      </c>
      <c r="S137" s="16">
        <v>41793.191875000004</v>
      </c>
      <c r="T137" s="16">
        <v>41807.191875000004</v>
      </c>
      <c r="U137">
        <f t="shared" si="2"/>
        <v>42.5</v>
      </c>
    </row>
    <row r="138" spans="1:21" ht="48" x14ac:dyDescent="0.2">
      <c r="A138" s="10">
        <v>3897</v>
      </c>
      <c r="B138" s="3" t="s">
        <v>3894</v>
      </c>
      <c r="C138" s="3" t="s">
        <v>8005</v>
      </c>
      <c r="D138" s="6">
        <v>2500</v>
      </c>
      <c r="E138" s="8">
        <v>440</v>
      </c>
      <c r="F138" t="s">
        <v>8220</v>
      </c>
      <c r="G138" t="s">
        <v>8227</v>
      </c>
      <c r="H138" t="s">
        <v>8249</v>
      </c>
      <c r="I138">
        <v>1420750683</v>
      </c>
      <c r="J138">
        <v>1418158683</v>
      </c>
      <c r="K138" t="b">
        <v>0</v>
      </c>
      <c r="L138">
        <v>10</v>
      </c>
      <c r="M138" t="b">
        <v>0</v>
      </c>
      <c r="N138" t="s">
        <v>8269</v>
      </c>
      <c r="O138">
        <v>18</v>
      </c>
      <c r="P138">
        <v>44</v>
      </c>
      <c r="Q138" s="12" t="s">
        <v>8315</v>
      </c>
      <c r="R138" t="s">
        <v>8316</v>
      </c>
      <c r="S138" s="16">
        <v>41982.87364583333</v>
      </c>
      <c r="T138" s="16">
        <v>42012.87364583333</v>
      </c>
      <c r="U138">
        <f t="shared" si="2"/>
        <v>44</v>
      </c>
    </row>
    <row r="139" spans="1:21" ht="64" x14ac:dyDescent="0.2">
      <c r="A139" s="10">
        <v>3898</v>
      </c>
      <c r="B139" s="3" t="s">
        <v>3895</v>
      </c>
      <c r="C139" s="3" t="s">
        <v>8006</v>
      </c>
      <c r="D139" s="6">
        <v>2500</v>
      </c>
      <c r="E139" s="8">
        <v>814</v>
      </c>
      <c r="F139" t="s">
        <v>8220</v>
      </c>
      <c r="G139" t="s">
        <v>8224</v>
      </c>
      <c r="H139" t="s">
        <v>8246</v>
      </c>
      <c r="I139">
        <v>1439827200</v>
      </c>
      <c r="J139">
        <v>1436355270</v>
      </c>
      <c r="K139" t="b">
        <v>0</v>
      </c>
      <c r="L139">
        <v>16</v>
      </c>
      <c r="M139" t="b">
        <v>0</v>
      </c>
      <c r="N139" t="s">
        <v>8269</v>
      </c>
      <c r="O139">
        <v>33</v>
      </c>
      <c r="P139">
        <v>50.88</v>
      </c>
      <c r="Q139" s="12" t="s">
        <v>8315</v>
      </c>
      <c r="R139" t="s">
        <v>8316</v>
      </c>
      <c r="S139" s="16">
        <v>42193.482291666667</v>
      </c>
      <c r="T139" s="16">
        <v>42233.666666666672</v>
      </c>
      <c r="U139">
        <f t="shared" si="2"/>
        <v>50.88</v>
      </c>
    </row>
    <row r="140" spans="1:21" ht="32" x14ac:dyDescent="0.2">
      <c r="A140" s="10">
        <v>3899</v>
      </c>
      <c r="B140" s="3" t="s">
        <v>3896</v>
      </c>
      <c r="C140" s="3" t="s">
        <v>8007</v>
      </c>
      <c r="D140" s="6">
        <v>10000</v>
      </c>
      <c r="E140" s="8">
        <v>125</v>
      </c>
      <c r="F140" t="s">
        <v>8220</v>
      </c>
      <c r="G140" t="s">
        <v>8223</v>
      </c>
      <c r="H140" t="s">
        <v>8245</v>
      </c>
      <c r="I140">
        <v>1407868561</v>
      </c>
      <c r="J140">
        <v>1406140561</v>
      </c>
      <c r="K140" t="b">
        <v>0</v>
      </c>
      <c r="L140">
        <v>2</v>
      </c>
      <c r="M140" t="b">
        <v>0</v>
      </c>
      <c r="N140" t="s">
        <v>8269</v>
      </c>
      <c r="O140">
        <v>1</v>
      </c>
      <c r="P140">
        <v>62.5</v>
      </c>
      <c r="Q140" s="12" t="s">
        <v>8315</v>
      </c>
      <c r="R140" t="s">
        <v>8316</v>
      </c>
      <c r="S140" s="16">
        <v>41843.775011574071</v>
      </c>
      <c r="T140" s="16">
        <v>41863.775011574071</v>
      </c>
      <c r="U140">
        <f t="shared" si="2"/>
        <v>62.5</v>
      </c>
    </row>
    <row r="141" spans="1:21" ht="32" x14ac:dyDescent="0.2">
      <c r="A141" s="10">
        <v>3900</v>
      </c>
      <c r="B141" s="3" t="s">
        <v>3897</v>
      </c>
      <c r="C141" s="3" t="s">
        <v>8008</v>
      </c>
      <c r="D141" s="6">
        <v>2500</v>
      </c>
      <c r="E141" s="8">
        <v>135</v>
      </c>
      <c r="F141" t="s">
        <v>8220</v>
      </c>
      <c r="G141" t="s">
        <v>8223</v>
      </c>
      <c r="H141" t="s">
        <v>8245</v>
      </c>
      <c r="I141">
        <v>1433988791</v>
      </c>
      <c r="J141">
        <v>1431396791</v>
      </c>
      <c r="K141" t="b">
        <v>0</v>
      </c>
      <c r="L141">
        <v>5</v>
      </c>
      <c r="M141" t="b">
        <v>0</v>
      </c>
      <c r="N141" t="s">
        <v>8269</v>
      </c>
      <c r="O141">
        <v>5</v>
      </c>
      <c r="P141">
        <v>27</v>
      </c>
      <c r="Q141" s="12" t="s">
        <v>8315</v>
      </c>
      <c r="R141" t="s">
        <v>8316</v>
      </c>
      <c r="S141" s="16">
        <v>42136.092488425929</v>
      </c>
      <c r="T141" s="16">
        <v>42166.092488425929</v>
      </c>
      <c r="U141">
        <f t="shared" si="2"/>
        <v>27</v>
      </c>
    </row>
    <row r="142" spans="1:21" ht="48" x14ac:dyDescent="0.2">
      <c r="A142" s="10">
        <v>3901</v>
      </c>
      <c r="B142" s="3" t="s">
        <v>3898</v>
      </c>
      <c r="C142" s="3" t="s">
        <v>8009</v>
      </c>
      <c r="D142" s="6">
        <v>3000</v>
      </c>
      <c r="E142" s="8">
        <v>25</v>
      </c>
      <c r="F142" t="s">
        <v>8220</v>
      </c>
      <c r="G142" t="s">
        <v>8223</v>
      </c>
      <c r="H142" t="s">
        <v>8245</v>
      </c>
      <c r="I142">
        <v>1450554599</v>
      </c>
      <c r="J142">
        <v>1447098599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25</v>
      </c>
      <c r="Q142" s="12" t="s">
        <v>8315</v>
      </c>
      <c r="R142" t="s">
        <v>8316</v>
      </c>
      <c r="S142" s="16">
        <v>42317.826377314821</v>
      </c>
      <c r="T142" s="16">
        <v>42357.826377314821</v>
      </c>
      <c r="U142">
        <f t="shared" si="2"/>
        <v>25</v>
      </c>
    </row>
    <row r="143" spans="1:21" ht="48" x14ac:dyDescent="0.2">
      <c r="A143" s="10">
        <v>3902</v>
      </c>
      <c r="B143" s="3" t="s">
        <v>3899</v>
      </c>
      <c r="C143" s="3" t="s">
        <v>8010</v>
      </c>
      <c r="D143" s="6">
        <v>3000</v>
      </c>
      <c r="E143" s="8">
        <v>1465</v>
      </c>
      <c r="F143" t="s">
        <v>8220</v>
      </c>
      <c r="G143" t="s">
        <v>8224</v>
      </c>
      <c r="H143" t="s">
        <v>8246</v>
      </c>
      <c r="I143">
        <v>1479125642</v>
      </c>
      <c r="J143">
        <v>1476962042</v>
      </c>
      <c r="K143" t="b">
        <v>0</v>
      </c>
      <c r="L143">
        <v>31</v>
      </c>
      <c r="M143" t="b">
        <v>0</v>
      </c>
      <c r="N143" t="s">
        <v>8269</v>
      </c>
      <c r="O143">
        <v>49</v>
      </c>
      <c r="P143">
        <v>47.26</v>
      </c>
      <c r="Q143" s="12" t="s">
        <v>8315</v>
      </c>
      <c r="R143" t="s">
        <v>8316</v>
      </c>
      <c r="S143" s="16">
        <v>42663.468078703707</v>
      </c>
      <c r="T143" s="16">
        <v>42688.509745370371</v>
      </c>
      <c r="U143">
        <f t="shared" si="2"/>
        <v>47.26</v>
      </c>
    </row>
    <row r="144" spans="1:21" ht="48" x14ac:dyDescent="0.2">
      <c r="A144" s="10">
        <v>3903</v>
      </c>
      <c r="B144" s="3" t="s">
        <v>3900</v>
      </c>
      <c r="C144" s="3" t="s">
        <v>8011</v>
      </c>
      <c r="D144" s="6">
        <v>1500</v>
      </c>
      <c r="E144" s="8">
        <v>0</v>
      </c>
      <c r="F144" t="s">
        <v>8220</v>
      </c>
      <c r="G144" t="s">
        <v>8223</v>
      </c>
      <c r="H144" t="s">
        <v>8245</v>
      </c>
      <c r="I144">
        <v>1439581080</v>
      </c>
      <c r="J144">
        <v>1435709765</v>
      </c>
      <c r="K144" t="b">
        <v>0</v>
      </c>
      <c r="L144">
        <v>0</v>
      </c>
      <c r="M144" t="b">
        <v>0</v>
      </c>
      <c r="N144" t="s">
        <v>8269</v>
      </c>
      <c r="O144">
        <v>0</v>
      </c>
      <c r="P144">
        <v>0</v>
      </c>
      <c r="Q144" s="12" t="s">
        <v>8315</v>
      </c>
      <c r="R144" t="s">
        <v>8316</v>
      </c>
      <c r="S144" s="16">
        <v>42186.01116898148</v>
      </c>
      <c r="T144" s="16">
        <v>42230.818055555559</v>
      </c>
      <c r="U144">
        <f t="shared" si="2"/>
        <v>0</v>
      </c>
    </row>
    <row r="145" spans="1:21" ht="16" x14ac:dyDescent="0.2">
      <c r="A145" s="10">
        <v>3904</v>
      </c>
      <c r="B145" s="3" t="s">
        <v>3901</v>
      </c>
      <c r="C145" s="3" t="s">
        <v>8012</v>
      </c>
      <c r="D145" s="6">
        <v>10000</v>
      </c>
      <c r="E145" s="8">
        <v>3</v>
      </c>
      <c r="F145" t="s">
        <v>8220</v>
      </c>
      <c r="G145" t="s">
        <v>8223</v>
      </c>
      <c r="H145" t="s">
        <v>8245</v>
      </c>
      <c r="I145">
        <v>1429074240</v>
      </c>
      <c r="J145">
        <v>1427866200</v>
      </c>
      <c r="K145" t="b">
        <v>0</v>
      </c>
      <c r="L145">
        <v>2</v>
      </c>
      <c r="M145" t="b">
        <v>0</v>
      </c>
      <c r="N145" t="s">
        <v>8269</v>
      </c>
      <c r="O145">
        <v>0</v>
      </c>
      <c r="P145">
        <v>1.5</v>
      </c>
      <c r="Q145" s="12" t="s">
        <v>8315</v>
      </c>
      <c r="R145" t="s">
        <v>8316</v>
      </c>
      <c r="S145" s="16">
        <v>42095.229166666672</v>
      </c>
      <c r="T145" s="16">
        <v>42109.211111111115</v>
      </c>
      <c r="U145">
        <f t="shared" si="2"/>
        <v>1.5</v>
      </c>
    </row>
    <row r="146" spans="1:21" ht="48" x14ac:dyDescent="0.2">
      <c r="A146" s="10">
        <v>3905</v>
      </c>
      <c r="B146" s="3" t="s">
        <v>3902</v>
      </c>
      <c r="C146" s="3" t="s">
        <v>8013</v>
      </c>
      <c r="D146" s="6">
        <v>1500</v>
      </c>
      <c r="E146" s="8">
        <v>173</v>
      </c>
      <c r="F146" t="s">
        <v>8220</v>
      </c>
      <c r="G146" t="s">
        <v>8224</v>
      </c>
      <c r="H146" t="s">
        <v>8246</v>
      </c>
      <c r="I146">
        <v>1434063600</v>
      </c>
      <c r="J146">
        <v>1430405903</v>
      </c>
      <c r="K146" t="b">
        <v>0</v>
      </c>
      <c r="L146">
        <v>7</v>
      </c>
      <c r="M146" t="b">
        <v>0</v>
      </c>
      <c r="N146" t="s">
        <v>8269</v>
      </c>
      <c r="O146">
        <v>12</v>
      </c>
      <c r="P146">
        <v>24.71</v>
      </c>
      <c r="Q146" s="12" t="s">
        <v>8315</v>
      </c>
      <c r="R146" t="s">
        <v>8316</v>
      </c>
      <c r="S146" s="16">
        <v>42124.623877314814</v>
      </c>
      <c r="T146" s="16">
        <v>42166.958333333328</v>
      </c>
      <c r="U146">
        <f t="shared" si="2"/>
        <v>24.71</v>
      </c>
    </row>
    <row r="147" spans="1:21" ht="48" x14ac:dyDescent="0.2">
      <c r="A147" s="10">
        <v>3906</v>
      </c>
      <c r="B147" s="3" t="s">
        <v>3903</v>
      </c>
      <c r="C147" s="3" t="s">
        <v>8014</v>
      </c>
      <c r="D147" s="6">
        <v>1500</v>
      </c>
      <c r="E147" s="8">
        <v>1010</v>
      </c>
      <c r="F147" t="s">
        <v>8220</v>
      </c>
      <c r="G147" t="s">
        <v>8224</v>
      </c>
      <c r="H147" t="s">
        <v>8246</v>
      </c>
      <c r="I147">
        <v>1435325100</v>
      </c>
      <c r="J147">
        <v>1432072893</v>
      </c>
      <c r="K147" t="b">
        <v>0</v>
      </c>
      <c r="L147">
        <v>16</v>
      </c>
      <c r="M147" t="b">
        <v>0</v>
      </c>
      <c r="N147" t="s">
        <v>8269</v>
      </c>
      <c r="O147">
        <v>67</v>
      </c>
      <c r="P147">
        <v>63.13</v>
      </c>
      <c r="Q147" s="12" t="s">
        <v>8315</v>
      </c>
      <c r="R147" t="s">
        <v>8316</v>
      </c>
      <c r="S147" s="16">
        <v>42143.917743055557</v>
      </c>
      <c r="T147" s="16">
        <v>42181.559027777781</v>
      </c>
      <c r="U147">
        <f t="shared" si="2"/>
        <v>63.13</v>
      </c>
    </row>
    <row r="148" spans="1:21" ht="32" x14ac:dyDescent="0.2">
      <c r="A148" s="10">
        <v>3907</v>
      </c>
      <c r="B148" s="3" t="s">
        <v>3904</v>
      </c>
      <c r="C148" s="3" t="s">
        <v>8015</v>
      </c>
      <c r="D148" s="6">
        <v>1000</v>
      </c>
      <c r="E148" s="8">
        <v>153</v>
      </c>
      <c r="F148" t="s">
        <v>8220</v>
      </c>
      <c r="G148" t="s">
        <v>8223</v>
      </c>
      <c r="H148" t="s">
        <v>8245</v>
      </c>
      <c r="I148">
        <v>1414354080</v>
      </c>
      <c r="J148">
        <v>1411587606</v>
      </c>
      <c r="K148" t="b">
        <v>0</v>
      </c>
      <c r="L148">
        <v>4</v>
      </c>
      <c r="M148" t="b">
        <v>0</v>
      </c>
      <c r="N148" t="s">
        <v>8269</v>
      </c>
      <c r="O148">
        <v>15</v>
      </c>
      <c r="P148">
        <v>38.25</v>
      </c>
      <c r="Q148" s="12" t="s">
        <v>8315</v>
      </c>
      <c r="R148" t="s">
        <v>8316</v>
      </c>
      <c r="S148" s="16">
        <v>41906.819513888891</v>
      </c>
      <c r="T148" s="16">
        <v>41938.838888888888</v>
      </c>
      <c r="U148">
        <f t="shared" si="2"/>
        <v>38.25</v>
      </c>
    </row>
    <row r="149" spans="1:21" ht="48" x14ac:dyDescent="0.2">
      <c r="A149" s="10">
        <v>3908</v>
      </c>
      <c r="B149" s="3" t="s">
        <v>3905</v>
      </c>
      <c r="C149" s="3" t="s">
        <v>8016</v>
      </c>
      <c r="D149" s="6">
        <v>750</v>
      </c>
      <c r="E149" s="8">
        <v>65</v>
      </c>
      <c r="F149" t="s">
        <v>8220</v>
      </c>
      <c r="G149" t="s">
        <v>8223</v>
      </c>
      <c r="H149" t="s">
        <v>8245</v>
      </c>
      <c r="I149">
        <v>1406603696</v>
      </c>
      <c r="J149">
        <v>1405307696</v>
      </c>
      <c r="K149" t="b">
        <v>0</v>
      </c>
      <c r="L149">
        <v>4</v>
      </c>
      <c r="M149" t="b">
        <v>0</v>
      </c>
      <c r="N149" t="s">
        <v>8269</v>
      </c>
      <c r="O149">
        <v>9</v>
      </c>
      <c r="P149">
        <v>16.25</v>
      </c>
      <c r="Q149" s="12" t="s">
        <v>8315</v>
      </c>
      <c r="R149" t="s">
        <v>8316</v>
      </c>
      <c r="S149" s="16">
        <v>41834.135370370372</v>
      </c>
      <c r="T149" s="16">
        <v>41849.135370370372</v>
      </c>
      <c r="U149">
        <f t="shared" si="2"/>
        <v>16.25</v>
      </c>
    </row>
    <row r="150" spans="1:21" ht="48" x14ac:dyDescent="0.2">
      <c r="A150" s="10">
        <v>3909</v>
      </c>
      <c r="B150" s="3" t="s">
        <v>3906</v>
      </c>
      <c r="C150" s="3" t="s">
        <v>8017</v>
      </c>
      <c r="D150" s="6">
        <v>60000</v>
      </c>
      <c r="E150" s="8">
        <v>135</v>
      </c>
      <c r="F150" t="s">
        <v>8220</v>
      </c>
      <c r="G150" t="s">
        <v>8223</v>
      </c>
      <c r="H150" t="s">
        <v>8245</v>
      </c>
      <c r="I150">
        <v>1410424642</v>
      </c>
      <c r="J150">
        <v>1407832642</v>
      </c>
      <c r="K150" t="b">
        <v>0</v>
      </c>
      <c r="L150">
        <v>4</v>
      </c>
      <c r="M150" t="b">
        <v>0</v>
      </c>
      <c r="N150" t="s">
        <v>8269</v>
      </c>
      <c r="O150">
        <v>0</v>
      </c>
      <c r="P150">
        <v>33.75</v>
      </c>
      <c r="Q150" s="12" t="s">
        <v>8315</v>
      </c>
      <c r="R150" t="s">
        <v>8316</v>
      </c>
      <c r="S150" s="16">
        <v>41863.359282407408</v>
      </c>
      <c r="T150" s="16">
        <v>41893.359282407408</v>
      </c>
      <c r="U150">
        <f t="shared" si="2"/>
        <v>33.75</v>
      </c>
    </row>
    <row r="151" spans="1:21" ht="48" x14ac:dyDescent="0.2">
      <c r="A151" s="10">
        <v>3910</v>
      </c>
      <c r="B151" s="3" t="s">
        <v>3907</v>
      </c>
      <c r="C151" s="3" t="s">
        <v>8018</v>
      </c>
      <c r="D151" s="6">
        <v>6000</v>
      </c>
      <c r="E151" s="8">
        <v>185</v>
      </c>
      <c r="F151" t="s">
        <v>8220</v>
      </c>
      <c r="G151" t="s">
        <v>8223</v>
      </c>
      <c r="H151" t="s">
        <v>8245</v>
      </c>
      <c r="I151">
        <v>1441649397</v>
      </c>
      <c r="J151">
        <v>1439057397</v>
      </c>
      <c r="K151" t="b">
        <v>0</v>
      </c>
      <c r="L151">
        <v>3</v>
      </c>
      <c r="M151" t="b">
        <v>0</v>
      </c>
      <c r="N151" t="s">
        <v>8269</v>
      </c>
      <c r="O151">
        <v>3</v>
      </c>
      <c r="P151">
        <v>61.67</v>
      </c>
      <c r="Q151" s="12" t="s">
        <v>8315</v>
      </c>
      <c r="R151" t="s">
        <v>8316</v>
      </c>
      <c r="S151" s="16">
        <v>42224.756909722222</v>
      </c>
      <c r="T151" s="16">
        <v>42254.756909722222</v>
      </c>
      <c r="U151">
        <f t="shared" si="2"/>
        <v>61.67</v>
      </c>
    </row>
    <row r="152" spans="1:21" ht="48" x14ac:dyDescent="0.2">
      <c r="A152" s="10">
        <v>3911</v>
      </c>
      <c r="B152" s="3" t="s">
        <v>3908</v>
      </c>
      <c r="C152" s="3" t="s">
        <v>8019</v>
      </c>
      <c r="D152" s="6">
        <v>8000</v>
      </c>
      <c r="E152" s="8">
        <v>2993</v>
      </c>
      <c r="F152" t="s">
        <v>8220</v>
      </c>
      <c r="G152" t="s">
        <v>8223</v>
      </c>
      <c r="H152" t="s">
        <v>8245</v>
      </c>
      <c r="I152">
        <v>1417033777</v>
      </c>
      <c r="J152">
        <v>1414438177</v>
      </c>
      <c r="K152" t="b">
        <v>0</v>
      </c>
      <c r="L152">
        <v>36</v>
      </c>
      <c r="M152" t="b">
        <v>0</v>
      </c>
      <c r="N152" t="s">
        <v>8269</v>
      </c>
      <c r="O152">
        <v>37</v>
      </c>
      <c r="P152">
        <v>83.14</v>
      </c>
      <c r="Q152" s="12" t="s">
        <v>8315</v>
      </c>
      <c r="R152" t="s">
        <v>8316</v>
      </c>
      <c r="S152" s="16">
        <v>41939.8122337963</v>
      </c>
      <c r="T152" s="16">
        <v>41969.853900462964</v>
      </c>
      <c r="U152">
        <f t="shared" si="2"/>
        <v>83.14</v>
      </c>
    </row>
    <row r="153" spans="1:21" ht="48" x14ac:dyDescent="0.2">
      <c r="A153" s="10">
        <v>3912</v>
      </c>
      <c r="B153" s="3" t="s">
        <v>3909</v>
      </c>
      <c r="C153" s="3" t="s">
        <v>8020</v>
      </c>
      <c r="D153" s="6">
        <v>15000</v>
      </c>
      <c r="E153" s="8">
        <v>1</v>
      </c>
      <c r="F153" t="s">
        <v>8220</v>
      </c>
      <c r="G153" t="s">
        <v>8223</v>
      </c>
      <c r="H153" t="s">
        <v>8245</v>
      </c>
      <c r="I153">
        <v>1429936500</v>
      </c>
      <c r="J153">
        <v>1424759330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1</v>
      </c>
      <c r="Q153" s="12" t="s">
        <v>8315</v>
      </c>
      <c r="R153" t="s">
        <v>8316</v>
      </c>
      <c r="S153" s="16">
        <v>42059.270023148143</v>
      </c>
      <c r="T153" s="16">
        <v>42119.190972222219</v>
      </c>
      <c r="U153">
        <f t="shared" si="2"/>
        <v>1</v>
      </c>
    </row>
    <row r="154" spans="1:21" ht="48" x14ac:dyDescent="0.2">
      <c r="A154" s="10">
        <v>3913</v>
      </c>
      <c r="B154" s="3" t="s">
        <v>3910</v>
      </c>
      <c r="C154" s="3" t="s">
        <v>8021</v>
      </c>
      <c r="D154" s="6">
        <v>10000</v>
      </c>
      <c r="E154" s="8">
        <v>1000</v>
      </c>
      <c r="F154" t="s">
        <v>8220</v>
      </c>
      <c r="G154" t="s">
        <v>8223</v>
      </c>
      <c r="H154" t="s">
        <v>8245</v>
      </c>
      <c r="I154">
        <v>1448863449</v>
      </c>
      <c r="J154">
        <v>1446267849</v>
      </c>
      <c r="K154" t="b">
        <v>0</v>
      </c>
      <c r="L154">
        <v>7</v>
      </c>
      <c r="M154" t="b">
        <v>0</v>
      </c>
      <c r="N154" t="s">
        <v>8269</v>
      </c>
      <c r="O154">
        <v>10</v>
      </c>
      <c r="P154">
        <v>142.86000000000001</v>
      </c>
      <c r="Q154" s="12" t="s">
        <v>8315</v>
      </c>
      <c r="R154" t="s">
        <v>8316</v>
      </c>
      <c r="S154" s="16">
        <v>42308.211215277777</v>
      </c>
      <c r="T154" s="16">
        <v>42338.252881944441</v>
      </c>
      <c r="U154">
        <f t="shared" si="2"/>
        <v>142.86000000000001</v>
      </c>
    </row>
    <row r="155" spans="1:21" ht="48" x14ac:dyDescent="0.2">
      <c r="A155" s="10">
        <v>3914</v>
      </c>
      <c r="B155" s="3" t="s">
        <v>3911</v>
      </c>
      <c r="C155" s="3" t="s">
        <v>8022</v>
      </c>
      <c r="D155" s="6">
        <v>2500</v>
      </c>
      <c r="E155" s="8">
        <v>909</v>
      </c>
      <c r="F155" t="s">
        <v>8220</v>
      </c>
      <c r="G155" t="s">
        <v>8224</v>
      </c>
      <c r="H155" t="s">
        <v>8246</v>
      </c>
      <c r="I155">
        <v>1431298740</v>
      </c>
      <c r="J155">
        <v>1429558756</v>
      </c>
      <c r="K155" t="b">
        <v>0</v>
      </c>
      <c r="L155">
        <v>27</v>
      </c>
      <c r="M155" t="b">
        <v>0</v>
      </c>
      <c r="N155" t="s">
        <v>8269</v>
      </c>
      <c r="O155">
        <v>36</v>
      </c>
      <c r="P155">
        <v>33.67</v>
      </c>
      <c r="Q155" s="12" t="s">
        <v>8315</v>
      </c>
      <c r="R155" t="s">
        <v>8316</v>
      </c>
      <c r="S155" s="16">
        <v>42114.818935185183</v>
      </c>
      <c r="T155" s="16">
        <v>42134.957638888889</v>
      </c>
      <c r="U155">
        <f t="shared" si="2"/>
        <v>33.67</v>
      </c>
    </row>
    <row r="156" spans="1:21" ht="48" x14ac:dyDescent="0.2">
      <c r="A156" s="10">
        <v>3915</v>
      </c>
      <c r="B156" s="3" t="s">
        <v>3912</v>
      </c>
      <c r="C156" s="3" t="s">
        <v>8023</v>
      </c>
      <c r="D156" s="6">
        <v>1500</v>
      </c>
      <c r="E156" s="8">
        <v>5</v>
      </c>
      <c r="F156" t="s">
        <v>8220</v>
      </c>
      <c r="G156" t="s">
        <v>8224</v>
      </c>
      <c r="H156" t="s">
        <v>8246</v>
      </c>
      <c r="I156">
        <v>1464824309</v>
      </c>
      <c r="J156">
        <v>1462232309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>
        <v>5</v>
      </c>
      <c r="Q156" s="12" t="s">
        <v>8315</v>
      </c>
      <c r="R156" t="s">
        <v>8316</v>
      </c>
      <c r="S156" s="16">
        <v>42492.98505787037</v>
      </c>
      <c r="T156" s="16">
        <v>42522.98505787037</v>
      </c>
      <c r="U156">
        <f t="shared" si="2"/>
        <v>5</v>
      </c>
    </row>
    <row r="157" spans="1:21" ht="48" x14ac:dyDescent="0.2">
      <c r="A157" s="10">
        <v>3916</v>
      </c>
      <c r="B157" s="3" t="s">
        <v>3913</v>
      </c>
      <c r="C157" s="3" t="s">
        <v>8024</v>
      </c>
      <c r="D157" s="6">
        <v>2000</v>
      </c>
      <c r="E157" s="8">
        <v>0</v>
      </c>
      <c r="F157" t="s">
        <v>8220</v>
      </c>
      <c r="G157" t="s">
        <v>8231</v>
      </c>
      <c r="H157" t="s">
        <v>8252</v>
      </c>
      <c r="I157">
        <v>1464952752</v>
      </c>
      <c r="J157">
        <v>1462360752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2" t="s">
        <v>8315</v>
      </c>
      <c r="R157" t="s">
        <v>8316</v>
      </c>
      <c r="S157" s="16">
        <v>42494.471666666665</v>
      </c>
      <c r="T157" s="16">
        <v>42524.471666666665</v>
      </c>
      <c r="U157">
        <f t="shared" si="2"/>
        <v>0</v>
      </c>
    </row>
    <row r="158" spans="1:21" ht="48" x14ac:dyDescent="0.2">
      <c r="A158" s="10">
        <v>3917</v>
      </c>
      <c r="B158" s="3" t="s">
        <v>3914</v>
      </c>
      <c r="C158" s="3" t="s">
        <v>8025</v>
      </c>
      <c r="D158" s="6">
        <v>3500</v>
      </c>
      <c r="E158" s="8">
        <v>10</v>
      </c>
      <c r="F158" t="s">
        <v>8220</v>
      </c>
      <c r="G158" t="s">
        <v>8224</v>
      </c>
      <c r="H158" t="s">
        <v>8246</v>
      </c>
      <c r="I158">
        <v>1410439161</v>
      </c>
      <c r="J158">
        <v>1407847161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10</v>
      </c>
      <c r="Q158" s="12" t="s">
        <v>8315</v>
      </c>
      <c r="R158" t="s">
        <v>8316</v>
      </c>
      <c r="S158" s="16">
        <v>41863.527326388888</v>
      </c>
      <c r="T158" s="16">
        <v>41893.527326388888</v>
      </c>
      <c r="U158">
        <f t="shared" si="2"/>
        <v>10</v>
      </c>
    </row>
    <row r="159" spans="1:21" ht="48" x14ac:dyDescent="0.2">
      <c r="A159" s="10">
        <v>3918</v>
      </c>
      <c r="B159" s="3" t="s">
        <v>3915</v>
      </c>
      <c r="C159" s="3" t="s">
        <v>8026</v>
      </c>
      <c r="D159" s="6">
        <v>60000</v>
      </c>
      <c r="E159" s="8">
        <v>120</v>
      </c>
      <c r="F159" t="s">
        <v>8220</v>
      </c>
      <c r="G159" t="s">
        <v>8224</v>
      </c>
      <c r="H159" t="s">
        <v>8246</v>
      </c>
      <c r="I159">
        <v>1407168000</v>
      </c>
      <c r="J159">
        <v>1406131023</v>
      </c>
      <c r="K159" t="b">
        <v>0</v>
      </c>
      <c r="L159">
        <v>3</v>
      </c>
      <c r="M159" t="b">
        <v>0</v>
      </c>
      <c r="N159" t="s">
        <v>8269</v>
      </c>
      <c r="O159">
        <v>0</v>
      </c>
      <c r="P159">
        <v>40</v>
      </c>
      <c r="Q159" s="12" t="s">
        <v>8315</v>
      </c>
      <c r="R159" t="s">
        <v>8316</v>
      </c>
      <c r="S159" s="16">
        <v>41843.664618055554</v>
      </c>
      <c r="T159" s="16">
        <v>41855.666666666664</v>
      </c>
      <c r="U159">
        <f t="shared" si="2"/>
        <v>40</v>
      </c>
    </row>
    <row r="160" spans="1:21" ht="48" x14ac:dyDescent="0.2">
      <c r="A160" s="10">
        <v>3919</v>
      </c>
      <c r="B160" s="3" t="s">
        <v>3916</v>
      </c>
      <c r="C160" s="3" t="s">
        <v>8027</v>
      </c>
      <c r="D160" s="6">
        <v>5000</v>
      </c>
      <c r="E160" s="8">
        <v>90</v>
      </c>
      <c r="F160" t="s">
        <v>8220</v>
      </c>
      <c r="G160" t="s">
        <v>8224</v>
      </c>
      <c r="H160" t="s">
        <v>8246</v>
      </c>
      <c r="I160">
        <v>1453075200</v>
      </c>
      <c r="J160">
        <v>1450628773</v>
      </c>
      <c r="K160" t="b">
        <v>0</v>
      </c>
      <c r="L160">
        <v>3</v>
      </c>
      <c r="M160" t="b">
        <v>0</v>
      </c>
      <c r="N160" t="s">
        <v>8269</v>
      </c>
      <c r="O160">
        <v>2</v>
      </c>
      <c r="P160">
        <v>30</v>
      </c>
      <c r="Q160" s="12" t="s">
        <v>8315</v>
      </c>
      <c r="R160" t="s">
        <v>8316</v>
      </c>
      <c r="S160" s="16">
        <v>42358.684872685189</v>
      </c>
      <c r="T160" s="16">
        <v>42387</v>
      </c>
      <c r="U160">
        <f t="shared" si="2"/>
        <v>30</v>
      </c>
    </row>
    <row r="161" spans="1:21" ht="48" x14ac:dyDescent="0.2">
      <c r="A161" s="10">
        <v>3920</v>
      </c>
      <c r="B161" s="3" t="s">
        <v>3917</v>
      </c>
      <c r="C161" s="3" t="s">
        <v>8028</v>
      </c>
      <c r="D161" s="6">
        <v>2500</v>
      </c>
      <c r="E161" s="8">
        <v>135</v>
      </c>
      <c r="F161" t="s">
        <v>8220</v>
      </c>
      <c r="G161" t="s">
        <v>8224</v>
      </c>
      <c r="H161" t="s">
        <v>8246</v>
      </c>
      <c r="I161">
        <v>1479032260</v>
      </c>
      <c r="J161">
        <v>1476436660</v>
      </c>
      <c r="K161" t="b">
        <v>0</v>
      </c>
      <c r="L161">
        <v>3</v>
      </c>
      <c r="M161" t="b">
        <v>0</v>
      </c>
      <c r="N161" t="s">
        <v>8269</v>
      </c>
      <c r="O161">
        <v>5</v>
      </c>
      <c r="P161">
        <v>45</v>
      </c>
      <c r="Q161" s="12" t="s">
        <v>8315</v>
      </c>
      <c r="R161" t="s">
        <v>8316</v>
      </c>
      <c r="S161" s="16">
        <v>42657.38726851852</v>
      </c>
      <c r="T161" s="16">
        <v>42687.428935185191</v>
      </c>
      <c r="U161">
        <f t="shared" si="2"/>
        <v>45</v>
      </c>
    </row>
    <row r="162" spans="1:21" ht="48" x14ac:dyDescent="0.2">
      <c r="A162" s="10">
        <v>3921</v>
      </c>
      <c r="B162" s="3" t="s">
        <v>3918</v>
      </c>
      <c r="C162" s="3" t="s">
        <v>8029</v>
      </c>
      <c r="D162" s="6">
        <v>3000</v>
      </c>
      <c r="E162" s="8">
        <v>0</v>
      </c>
      <c r="F162" t="s">
        <v>8220</v>
      </c>
      <c r="G162" t="s">
        <v>8224</v>
      </c>
      <c r="H162" t="s">
        <v>8246</v>
      </c>
      <c r="I162">
        <v>1414346400</v>
      </c>
      <c r="J162">
        <v>1413291655</v>
      </c>
      <c r="K162" t="b">
        <v>0</v>
      </c>
      <c r="L162">
        <v>0</v>
      </c>
      <c r="M162" t="b">
        <v>0</v>
      </c>
      <c r="N162" t="s">
        <v>8269</v>
      </c>
      <c r="O162">
        <v>0</v>
      </c>
      <c r="P162">
        <v>0</v>
      </c>
      <c r="Q162" s="12" t="s">
        <v>8315</v>
      </c>
      <c r="R162" t="s">
        <v>8316</v>
      </c>
      <c r="S162" s="16">
        <v>41926.542303240742</v>
      </c>
      <c r="T162" s="16">
        <v>41938.75</v>
      </c>
      <c r="U162">
        <f t="shared" si="2"/>
        <v>0</v>
      </c>
    </row>
    <row r="163" spans="1:21" ht="48" x14ac:dyDescent="0.2">
      <c r="A163" s="10">
        <v>3922</v>
      </c>
      <c r="B163" s="3" t="s">
        <v>3919</v>
      </c>
      <c r="C163" s="3" t="s">
        <v>8030</v>
      </c>
      <c r="D163" s="6">
        <v>750</v>
      </c>
      <c r="E163" s="8">
        <v>61</v>
      </c>
      <c r="F163" t="s">
        <v>8220</v>
      </c>
      <c r="G163" t="s">
        <v>8223</v>
      </c>
      <c r="H163" t="s">
        <v>8245</v>
      </c>
      <c r="I163">
        <v>1425337200</v>
      </c>
      <c r="J163">
        <v>1421432810</v>
      </c>
      <c r="K163" t="b">
        <v>0</v>
      </c>
      <c r="L163">
        <v>6</v>
      </c>
      <c r="M163" t="b">
        <v>0</v>
      </c>
      <c r="N163" t="s">
        <v>8269</v>
      </c>
      <c r="O163">
        <v>8</v>
      </c>
      <c r="P163">
        <v>10.17</v>
      </c>
      <c r="Q163" s="12" t="s">
        <v>8315</v>
      </c>
      <c r="R163" t="s">
        <v>8316</v>
      </c>
      <c r="S163" s="16">
        <v>42020.768634259264</v>
      </c>
      <c r="T163" s="16">
        <v>42065.958333333328</v>
      </c>
      <c r="U163">
        <f t="shared" si="2"/>
        <v>10.17</v>
      </c>
    </row>
    <row r="164" spans="1:21" ht="48" x14ac:dyDescent="0.2">
      <c r="A164" s="10">
        <v>3923</v>
      </c>
      <c r="B164" s="3" t="s">
        <v>3920</v>
      </c>
      <c r="C164" s="3" t="s">
        <v>8031</v>
      </c>
      <c r="D164" s="6">
        <v>11500</v>
      </c>
      <c r="E164" s="8">
        <v>1384</v>
      </c>
      <c r="F164" t="s">
        <v>8220</v>
      </c>
      <c r="G164" t="s">
        <v>8224</v>
      </c>
      <c r="H164" t="s">
        <v>8246</v>
      </c>
      <c r="I164">
        <v>1428622271</v>
      </c>
      <c r="J164">
        <v>1426203071</v>
      </c>
      <c r="K164" t="b">
        <v>0</v>
      </c>
      <c r="L164">
        <v>17</v>
      </c>
      <c r="M164" t="b">
        <v>0</v>
      </c>
      <c r="N164" t="s">
        <v>8269</v>
      </c>
      <c r="O164">
        <v>12</v>
      </c>
      <c r="P164">
        <v>81.41</v>
      </c>
      <c r="Q164" s="12" t="s">
        <v>8315</v>
      </c>
      <c r="R164" t="s">
        <v>8316</v>
      </c>
      <c r="S164" s="16">
        <v>42075.979988425926</v>
      </c>
      <c r="T164" s="16">
        <v>42103.979988425926</v>
      </c>
      <c r="U164">
        <f t="shared" si="2"/>
        <v>81.41</v>
      </c>
    </row>
    <row r="165" spans="1:21" ht="48" x14ac:dyDescent="0.2">
      <c r="A165" s="10">
        <v>3924</v>
      </c>
      <c r="B165" s="3" t="s">
        <v>3921</v>
      </c>
      <c r="C165" s="3" t="s">
        <v>8032</v>
      </c>
      <c r="D165" s="6">
        <v>15000</v>
      </c>
      <c r="E165" s="8">
        <v>2290</v>
      </c>
      <c r="F165" t="s">
        <v>8220</v>
      </c>
      <c r="G165" t="s">
        <v>8223</v>
      </c>
      <c r="H165" t="s">
        <v>8245</v>
      </c>
      <c r="I165">
        <v>1403823722</v>
      </c>
      <c r="J165">
        <v>1401231722</v>
      </c>
      <c r="K165" t="b">
        <v>0</v>
      </c>
      <c r="L165">
        <v>40</v>
      </c>
      <c r="M165" t="b">
        <v>0</v>
      </c>
      <c r="N165" t="s">
        <v>8269</v>
      </c>
      <c r="O165">
        <v>15</v>
      </c>
      <c r="P165">
        <v>57.25</v>
      </c>
      <c r="Q165" s="12" t="s">
        <v>8315</v>
      </c>
      <c r="R165" t="s">
        <v>8316</v>
      </c>
      <c r="S165" s="16">
        <v>41786.959745370368</v>
      </c>
      <c r="T165" s="16">
        <v>41816.959745370368</v>
      </c>
      <c r="U165">
        <f t="shared" si="2"/>
        <v>57.25</v>
      </c>
    </row>
    <row r="166" spans="1:21" ht="48" x14ac:dyDescent="0.2">
      <c r="A166" s="10">
        <v>3925</v>
      </c>
      <c r="B166" s="3" t="s">
        <v>3922</v>
      </c>
      <c r="C166" s="3" t="s">
        <v>8033</v>
      </c>
      <c r="D166" s="6">
        <v>150</v>
      </c>
      <c r="E166" s="8">
        <v>15</v>
      </c>
      <c r="F166" t="s">
        <v>8220</v>
      </c>
      <c r="G166" t="s">
        <v>8223</v>
      </c>
      <c r="H166" t="s">
        <v>8245</v>
      </c>
      <c r="I166">
        <v>1406753639</v>
      </c>
      <c r="J166">
        <v>1404161639</v>
      </c>
      <c r="K166" t="b">
        <v>0</v>
      </c>
      <c r="L166">
        <v>3</v>
      </c>
      <c r="M166" t="b">
        <v>0</v>
      </c>
      <c r="N166" t="s">
        <v>8269</v>
      </c>
      <c r="O166">
        <v>10</v>
      </c>
      <c r="P166">
        <v>5</v>
      </c>
      <c r="Q166" s="12" t="s">
        <v>8315</v>
      </c>
      <c r="R166" t="s">
        <v>8316</v>
      </c>
      <c r="S166" s="16">
        <v>41820.870821759258</v>
      </c>
      <c r="T166" s="16">
        <v>41850.870821759258</v>
      </c>
      <c r="U166">
        <f t="shared" si="2"/>
        <v>5</v>
      </c>
    </row>
    <row r="167" spans="1:21" ht="32" x14ac:dyDescent="0.2">
      <c r="A167" s="10">
        <v>3926</v>
      </c>
      <c r="B167" s="3" t="s">
        <v>3923</v>
      </c>
      <c r="C167" s="3" t="s">
        <v>8034</v>
      </c>
      <c r="D167" s="6">
        <v>5000</v>
      </c>
      <c r="E167" s="8">
        <v>15</v>
      </c>
      <c r="F167" t="s">
        <v>8220</v>
      </c>
      <c r="G167" t="s">
        <v>8225</v>
      </c>
      <c r="H167" t="s">
        <v>8247</v>
      </c>
      <c r="I167">
        <v>1419645748</v>
      </c>
      <c r="J167">
        <v>1417053748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15</v>
      </c>
      <c r="Q167" s="12" t="s">
        <v>8315</v>
      </c>
      <c r="R167" t="s">
        <v>8316</v>
      </c>
      <c r="S167" s="16">
        <v>41970.085046296299</v>
      </c>
      <c r="T167" s="16">
        <v>42000.085046296299</v>
      </c>
      <c r="U167">
        <f t="shared" si="2"/>
        <v>15</v>
      </c>
    </row>
    <row r="168" spans="1:21" ht="48" x14ac:dyDescent="0.2">
      <c r="A168" s="10">
        <v>3927</v>
      </c>
      <c r="B168" s="3" t="s">
        <v>3924</v>
      </c>
      <c r="C168" s="3" t="s">
        <v>8035</v>
      </c>
      <c r="D168" s="6">
        <v>2500</v>
      </c>
      <c r="E168" s="8">
        <v>25</v>
      </c>
      <c r="F168" t="s">
        <v>8220</v>
      </c>
      <c r="G168" t="s">
        <v>8224</v>
      </c>
      <c r="H168" t="s">
        <v>8246</v>
      </c>
      <c r="I168">
        <v>1407565504</v>
      </c>
      <c r="J168">
        <v>1404973504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2" t="s">
        <v>8315</v>
      </c>
      <c r="R168" t="s">
        <v>8316</v>
      </c>
      <c r="S168" s="16">
        <v>41830.267407407409</v>
      </c>
      <c r="T168" s="16">
        <v>41860.267407407409</v>
      </c>
      <c r="U168">
        <f t="shared" si="2"/>
        <v>12.5</v>
      </c>
    </row>
    <row r="169" spans="1:21" ht="48" x14ac:dyDescent="0.2">
      <c r="A169" s="10">
        <v>3928</v>
      </c>
      <c r="B169" s="3" t="s">
        <v>3925</v>
      </c>
      <c r="C169" s="3" t="s">
        <v>8036</v>
      </c>
      <c r="D169" s="6">
        <v>5000</v>
      </c>
      <c r="E169" s="8">
        <v>651</v>
      </c>
      <c r="F169" t="s">
        <v>8220</v>
      </c>
      <c r="G169" t="s">
        <v>8223</v>
      </c>
      <c r="H169" t="s">
        <v>8245</v>
      </c>
      <c r="I169">
        <v>1444971540</v>
      </c>
      <c r="J169">
        <v>1442593427</v>
      </c>
      <c r="K169" t="b">
        <v>0</v>
      </c>
      <c r="L169">
        <v>7</v>
      </c>
      <c r="M169" t="b">
        <v>0</v>
      </c>
      <c r="N169" t="s">
        <v>8269</v>
      </c>
      <c r="O169">
        <v>13</v>
      </c>
      <c r="P169">
        <v>93</v>
      </c>
      <c r="Q169" s="12" t="s">
        <v>8315</v>
      </c>
      <c r="R169" t="s">
        <v>8316</v>
      </c>
      <c r="S169" s="16">
        <v>42265.683182870373</v>
      </c>
      <c r="T169" s="16">
        <v>42293.207638888889</v>
      </c>
      <c r="U169">
        <f t="shared" si="2"/>
        <v>93</v>
      </c>
    </row>
    <row r="170" spans="1:21" ht="48" x14ac:dyDescent="0.2">
      <c r="A170" s="10">
        <v>3929</v>
      </c>
      <c r="B170" s="3" t="s">
        <v>3926</v>
      </c>
      <c r="C170" s="3" t="s">
        <v>8037</v>
      </c>
      <c r="D170" s="6">
        <v>20000</v>
      </c>
      <c r="E170" s="8">
        <v>453</v>
      </c>
      <c r="F170" t="s">
        <v>8220</v>
      </c>
      <c r="G170" t="s">
        <v>8223</v>
      </c>
      <c r="H170" t="s">
        <v>8245</v>
      </c>
      <c r="I170">
        <v>1474228265</v>
      </c>
      <c r="J170">
        <v>1471636265</v>
      </c>
      <c r="K170" t="b">
        <v>0</v>
      </c>
      <c r="L170">
        <v>14</v>
      </c>
      <c r="M170" t="b">
        <v>0</v>
      </c>
      <c r="N170" t="s">
        <v>8269</v>
      </c>
      <c r="O170">
        <v>2</v>
      </c>
      <c r="P170">
        <v>32.36</v>
      </c>
      <c r="Q170" s="12" t="s">
        <v>8315</v>
      </c>
      <c r="R170" t="s">
        <v>8316</v>
      </c>
      <c r="S170" s="16">
        <v>42601.827141203699</v>
      </c>
      <c r="T170" s="16">
        <v>42631.827141203699</v>
      </c>
      <c r="U170">
        <f t="shared" si="2"/>
        <v>32.36</v>
      </c>
    </row>
    <row r="171" spans="1:21" ht="48" x14ac:dyDescent="0.2">
      <c r="A171" s="10">
        <v>3930</v>
      </c>
      <c r="B171" s="3" t="s">
        <v>3927</v>
      </c>
      <c r="C171" s="3" t="s">
        <v>8038</v>
      </c>
      <c r="D171" s="6">
        <v>10000</v>
      </c>
      <c r="E171" s="8">
        <v>0</v>
      </c>
      <c r="F171" t="s">
        <v>8220</v>
      </c>
      <c r="G171" t="s">
        <v>8225</v>
      </c>
      <c r="H171" t="s">
        <v>8247</v>
      </c>
      <c r="I171">
        <v>1459490400</v>
      </c>
      <c r="J171">
        <v>1457078868</v>
      </c>
      <c r="K171" t="b">
        <v>0</v>
      </c>
      <c r="L171">
        <v>0</v>
      </c>
      <c r="M171" t="b">
        <v>0</v>
      </c>
      <c r="N171" t="s">
        <v>8269</v>
      </c>
      <c r="O171">
        <v>0</v>
      </c>
      <c r="P171">
        <v>0</v>
      </c>
      <c r="Q171" s="12" t="s">
        <v>8315</v>
      </c>
      <c r="R171" t="s">
        <v>8316</v>
      </c>
      <c r="S171" s="16">
        <v>42433.338749999995</v>
      </c>
      <c r="T171" s="16">
        <v>42461.25</v>
      </c>
      <c r="U171">
        <f t="shared" si="2"/>
        <v>0</v>
      </c>
    </row>
    <row r="172" spans="1:21" ht="48" x14ac:dyDescent="0.2">
      <c r="A172" s="10">
        <v>3931</v>
      </c>
      <c r="B172" s="3" t="s">
        <v>3928</v>
      </c>
      <c r="C172" s="3" t="s">
        <v>8039</v>
      </c>
      <c r="D172" s="6">
        <v>8000</v>
      </c>
      <c r="E172" s="8">
        <v>0</v>
      </c>
      <c r="F172" t="s">
        <v>8220</v>
      </c>
      <c r="G172" t="s">
        <v>8223</v>
      </c>
      <c r="H172" t="s">
        <v>8245</v>
      </c>
      <c r="I172">
        <v>1441510707</v>
      </c>
      <c r="J172">
        <v>1439350707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>
        <v>0</v>
      </c>
      <c r="Q172" s="12" t="s">
        <v>8315</v>
      </c>
      <c r="R172" t="s">
        <v>8316</v>
      </c>
      <c r="S172" s="16">
        <v>42228.151701388888</v>
      </c>
      <c r="T172" s="16">
        <v>42253.151701388888</v>
      </c>
      <c r="U172">
        <f t="shared" si="2"/>
        <v>0</v>
      </c>
    </row>
    <row r="173" spans="1:21" ht="48" x14ac:dyDescent="0.2">
      <c r="A173" s="10">
        <v>3932</v>
      </c>
      <c r="B173" s="3" t="s">
        <v>3929</v>
      </c>
      <c r="C173" s="3" t="s">
        <v>8040</v>
      </c>
      <c r="D173" s="6">
        <v>12000</v>
      </c>
      <c r="E173" s="8">
        <v>1</v>
      </c>
      <c r="F173" t="s">
        <v>8220</v>
      </c>
      <c r="G173" t="s">
        <v>8223</v>
      </c>
      <c r="H173" t="s">
        <v>8245</v>
      </c>
      <c r="I173">
        <v>1458097364</v>
      </c>
      <c r="J173">
        <v>1455508964</v>
      </c>
      <c r="K173" t="b">
        <v>0</v>
      </c>
      <c r="L173">
        <v>1</v>
      </c>
      <c r="M173" t="b">
        <v>0</v>
      </c>
      <c r="N173" t="s">
        <v>8269</v>
      </c>
      <c r="O173">
        <v>0</v>
      </c>
      <c r="P173">
        <v>1</v>
      </c>
      <c r="Q173" s="12" t="s">
        <v>8315</v>
      </c>
      <c r="R173" t="s">
        <v>8316</v>
      </c>
      <c r="S173" s="16">
        <v>42415.168564814812</v>
      </c>
      <c r="T173" s="16">
        <v>42445.126898148148</v>
      </c>
      <c r="U173">
        <f t="shared" si="2"/>
        <v>1</v>
      </c>
    </row>
    <row r="174" spans="1:21" ht="48" x14ac:dyDescent="0.2">
      <c r="A174" s="10">
        <v>3933</v>
      </c>
      <c r="B174" s="3" t="s">
        <v>3930</v>
      </c>
      <c r="C174" s="3" t="s">
        <v>8041</v>
      </c>
      <c r="D174" s="6">
        <v>7000</v>
      </c>
      <c r="E174" s="8">
        <v>1102</v>
      </c>
      <c r="F174" t="s">
        <v>8220</v>
      </c>
      <c r="G174" t="s">
        <v>8223</v>
      </c>
      <c r="H174" t="s">
        <v>8245</v>
      </c>
      <c r="I174">
        <v>1468716180</v>
      </c>
      <c r="J174">
        <v>1466205262</v>
      </c>
      <c r="K174" t="b">
        <v>0</v>
      </c>
      <c r="L174">
        <v>12</v>
      </c>
      <c r="M174" t="b">
        <v>0</v>
      </c>
      <c r="N174" t="s">
        <v>8269</v>
      </c>
      <c r="O174">
        <v>16</v>
      </c>
      <c r="P174">
        <v>91.83</v>
      </c>
      <c r="Q174" s="12" t="s">
        <v>8315</v>
      </c>
      <c r="R174" t="s">
        <v>8316</v>
      </c>
      <c r="S174" s="16">
        <v>42538.968310185184</v>
      </c>
      <c r="T174" s="16">
        <v>42568.029861111107</v>
      </c>
      <c r="U174">
        <f t="shared" si="2"/>
        <v>91.83</v>
      </c>
    </row>
    <row r="175" spans="1:21" ht="48" x14ac:dyDescent="0.2">
      <c r="A175" s="10">
        <v>3934</v>
      </c>
      <c r="B175" s="3" t="s">
        <v>3931</v>
      </c>
      <c r="C175" s="3" t="s">
        <v>8042</v>
      </c>
      <c r="D175" s="6">
        <v>5000</v>
      </c>
      <c r="E175" s="8">
        <v>550</v>
      </c>
      <c r="F175" t="s">
        <v>8220</v>
      </c>
      <c r="G175" t="s">
        <v>8223</v>
      </c>
      <c r="H175" t="s">
        <v>8245</v>
      </c>
      <c r="I175">
        <v>1443704400</v>
      </c>
      <c r="J175">
        <v>1439827639</v>
      </c>
      <c r="K175" t="b">
        <v>0</v>
      </c>
      <c r="L175">
        <v>12</v>
      </c>
      <c r="M175" t="b">
        <v>0</v>
      </c>
      <c r="N175" t="s">
        <v>8269</v>
      </c>
      <c r="O175">
        <v>11</v>
      </c>
      <c r="P175">
        <v>45.83</v>
      </c>
      <c r="Q175" s="12" t="s">
        <v>8315</v>
      </c>
      <c r="R175" t="s">
        <v>8316</v>
      </c>
      <c r="S175" s="16">
        <v>42233.671747685185</v>
      </c>
      <c r="T175" s="16">
        <v>42278.541666666672</v>
      </c>
      <c r="U175">
        <f t="shared" si="2"/>
        <v>45.83</v>
      </c>
    </row>
    <row r="176" spans="1:21" ht="64" x14ac:dyDescent="0.2">
      <c r="A176" s="10">
        <v>3935</v>
      </c>
      <c r="B176" s="3" t="s">
        <v>3932</v>
      </c>
      <c r="C176" s="3" t="s">
        <v>8043</v>
      </c>
      <c r="D176" s="6">
        <v>3000</v>
      </c>
      <c r="E176" s="8">
        <v>1315</v>
      </c>
      <c r="F176" t="s">
        <v>8220</v>
      </c>
      <c r="G176" t="s">
        <v>8224</v>
      </c>
      <c r="H176" t="s">
        <v>8246</v>
      </c>
      <c r="I176">
        <v>1443973546</v>
      </c>
      <c r="J176">
        <v>1438789546</v>
      </c>
      <c r="K176" t="b">
        <v>0</v>
      </c>
      <c r="L176">
        <v>23</v>
      </c>
      <c r="M176" t="b">
        <v>0</v>
      </c>
      <c r="N176" t="s">
        <v>8269</v>
      </c>
      <c r="O176">
        <v>44</v>
      </c>
      <c r="P176">
        <v>57.17</v>
      </c>
      <c r="Q176" s="12" t="s">
        <v>8315</v>
      </c>
      <c r="R176" t="s">
        <v>8316</v>
      </c>
      <c r="S176" s="16">
        <v>42221.656782407401</v>
      </c>
      <c r="T176" s="16">
        <v>42281.656782407401</v>
      </c>
      <c r="U176">
        <f t="shared" si="2"/>
        <v>57.17</v>
      </c>
    </row>
    <row r="177" spans="1:21" ht="48" x14ac:dyDescent="0.2">
      <c r="A177" s="10">
        <v>3936</v>
      </c>
      <c r="B177" s="3" t="s">
        <v>3933</v>
      </c>
      <c r="C177" s="3" t="s">
        <v>8044</v>
      </c>
      <c r="D177" s="6">
        <v>20000</v>
      </c>
      <c r="E177" s="8">
        <v>0</v>
      </c>
      <c r="F177" t="s">
        <v>8220</v>
      </c>
      <c r="G177" t="s">
        <v>8223</v>
      </c>
      <c r="H177" t="s">
        <v>8245</v>
      </c>
      <c r="I177">
        <v>1480576720</v>
      </c>
      <c r="J177">
        <v>1477981120</v>
      </c>
      <c r="K177" t="b">
        <v>0</v>
      </c>
      <c r="L177">
        <v>0</v>
      </c>
      <c r="M177" t="b">
        <v>0</v>
      </c>
      <c r="N177" t="s">
        <v>8269</v>
      </c>
      <c r="O177">
        <v>0</v>
      </c>
      <c r="P177">
        <v>0</v>
      </c>
      <c r="Q177" s="12" t="s">
        <v>8315</v>
      </c>
      <c r="R177" t="s">
        <v>8316</v>
      </c>
      <c r="S177" s="16">
        <v>42675.262962962966</v>
      </c>
      <c r="T177" s="16">
        <v>42705.304629629631</v>
      </c>
      <c r="U177">
        <f t="shared" si="2"/>
        <v>0</v>
      </c>
    </row>
    <row r="178" spans="1:21" ht="48" x14ac:dyDescent="0.2">
      <c r="A178" s="10">
        <v>3937</v>
      </c>
      <c r="B178" s="3" t="s">
        <v>3934</v>
      </c>
      <c r="C178" s="3" t="s">
        <v>8045</v>
      </c>
      <c r="D178" s="6">
        <v>2885</v>
      </c>
      <c r="E178" s="8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8269</v>
      </c>
      <c r="O178">
        <v>86</v>
      </c>
      <c r="P178">
        <v>248.5</v>
      </c>
      <c r="Q178" s="12" t="s">
        <v>8315</v>
      </c>
      <c r="R178" t="s">
        <v>8316</v>
      </c>
      <c r="S178" s="16">
        <v>42534.631481481483</v>
      </c>
      <c r="T178" s="16">
        <v>42562.631481481483</v>
      </c>
      <c r="U178">
        <f t="shared" si="2"/>
        <v>248.5</v>
      </c>
    </row>
    <row r="179" spans="1:21" ht="48" x14ac:dyDescent="0.2">
      <c r="A179" s="10">
        <v>3938</v>
      </c>
      <c r="B179" s="3" t="s">
        <v>3935</v>
      </c>
      <c r="C179" s="3" t="s">
        <v>8046</v>
      </c>
      <c r="D179" s="6">
        <v>3255</v>
      </c>
      <c r="E179" s="8">
        <v>397</v>
      </c>
      <c r="F179" t="s">
        <v>8220</v>
      </c>
      <c r="G179" t="s">
        <v>8223</v>
      </c>
      <c r="H179" t="s">
        <v>8245</v>
      </c>
      <c r="I179">
        <v>1435441454</v>
      </c>
      <c r="J179">
        <v>1432763054</v>
      </c>
      <c r="K179" t="b">
        <v>0</v>
      </c>
      <c r="L179">
        <v>5</v>
      </c>
      <c r="M179" t="b">
        <v>0</v>
      </c>
      <c r="N179" t="s">
        <v>8269</v>
      </c>
      <c r="O179">
        <v>12</v>
      </c>
      <c r="P179">
        <v>79.400000000000006</v>
      </c>
      <c r="Q179" s="12" t="s">
        <v>8315</v>
      </c>
      <c r="R179" t="s">
        <v>8316</v>
      </c>
      <c r="S179" s="16">
        <v>42151.905717592599</v>
      </c>
      <c r="T179" s="16">
        <v>42182.905717592599</v>
      </c>
      <c r="U179">
        <f t="shared" si="2"/>
        <v>79.400000000000006</v>
      </c>
    </row>
    <row r="180" spans="1:21" ht="48" x14ac:dyDescent="0.2">
      <c r="A180" s="10">
        <v>3939</v>
      </c>
      <c r="B180" s="3" t="s">
        <v>3936</v>
      </c>
      <c r="C180" s="3" t="s">
        <v>8047</v>
      </c>
      <c r="D180" s="6">
        <v>5000</v>
      </c>
      <c r="E180" s="8">
        <v>5</v>
      </c>
      <c r="F180" t="s">
        <v>8220</v>
      </c>
      <c r="G180" t="s">
        <v>8225</v>
      </c>
      <c r="H180" t="s">
        <v>8247</v>
      </c>
      <c r="I180">
        <v>1412656200</v>
      </c>
      <c r="J180">
        <v>1412328979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5</v>
      </c>
      <c r="Q180" s="12" t="s">
        <v>8315</v>
      </c>
      <c r="R180" t="s">
        <v>8316</v>
      </c>
      <c r="S180" s="16">
        <v>41915.400219907409</v>
      </c>
      <c r="T180" s="16">
        <v>41919.1875</v>
      </c>
      <c r="U180">
        <f t="shared" si="2"/>
        <v>5</v>
      </c>
    </row>
    <row r="181" spans="1:21" ht="48" x14ac:dyDescent="0.2">
      <c r="A181" s="10">
        <v>3940</v>
      </c>
      <c r="B181" s="3" t="s">
        <v>3937</v>
      </c>
      <c r="C181" s="3" t="s">
        <v>8048</v>
      </c>
      <c r="D181" s="6">
        <v>5000</v>
      </c>
      <c r="E181" s="8">
        <v>11</v>
      </c>
      <c r="F181" t="s">
        <v>8220</v>
      </c>
      <c r="G181" t="s">
        <v>8223</v>
      </c>
      <c r="H181" t="s">
        <v>8245</v>
      </c>
      <c r="I181">
        <v>1420199351</v>
      </c>
      <c r="J181">
        <v>1416311351</v>
      </c>
      <c r="K181" t="b">
        <v>0</v>
      </c>
      <c r="L181">
        <v>2</v>
      </c>
      <c r="M181" t="b">
        <v>0</v>
      </c>
      <c r="N181" t="s">
        <v>8269</v>
      </c>
      <c r="O181">
        <v>0</v>
      </c>
      <c r="P181">
        <v>5.5</v>
      </c>
      <c r="Q181" s="12" t="s">
        <v>8315</v>
      </c>
      <c r="R181" t="s">
        <v>8316</v>
      </c>
      <c r="S181" s="16">
        <v>41961.492488425924</v>
      </c>
      <c r="T181" s="16">
        <v>42006.492488425924</v>
      </c>
      <c r="U181">
        <f t="shared" si="2"/>
        <v>5.5</v>
      </c>
    </row>
    <row r="182" spans="1:21" ht="48" x14ac:dyDescent="0.2">
      <c r="A182" s="10">
        <v>3941</v>
      </c>
      <c r="B182" s="3" t="s">
        <v>3938</v>
      </c>
      <c r="C182" s="3" t="s">
        <v>8049</v>
      </c>
      <c r="D182" s="6">
        <v>5500</v>
      </c>
      <c r="E182" s="8">
        <v>50</v>
      </c>
      <c r="F182" t="s">
        <v>8220</v>
      </c>
      <c r="G182" t="s">
        <v>8223</v>
      </c>
      <c r="H182" t="s">
        <v>8245</v>
      </c>
      <c r="I182">
        <v>1416877200</v>
      </c>
      <c r="J182">
        <v>1414505137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25</v>
      </c>
      <c r="Q182" s="12" t="s">
        <v>8315</v>
      </c>
      <c r="R182" t="s">
        <v>8316</v>
      </c>
      <c r="S182" s="16">
        <v>41940.587233796294</v>
      </c>
      <c r="T182" s="16">
        <v>41968.041666666672</v>
      </c>
      <c r="U182">
        <f t="shared" si="2"/>
        <v>25</v>
      </c>
    </row>
    <row r="183" spans="1:21" ht="48" x14ac:dyDescent="0.2">
      <c r="A183" s="10">
        <v>3942</v>
      </c>
      <c r="B183" s="3" t="s">
        <v>3939</v>
      </c>
      <c r="C183" s="3" t="s">
        <v>8050</v>
      </c>
      <c r="D183" s="6">
        <v>1200</v>
      </c>
      <c r="E183" s="8">
        <v>0</v>
      </c>
      <c r="F183" t="s">
        <v>8220</v>
      </c>
      <c r="G183" t="s">
        <v>8223</v>
      </c>
      <c r="H183" t="s">
        <v>8245</v>
      </c>
      <c r="I183">
        <v>1434490914</v>
      </c>
      <c r="J183">
        <v>1429306914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s="12" t="s">
        <v>8315</v>
      </c>
      <c r="R183" t="s">
        <v>8316</v>
      </c>
      <c r="S183" s="16">
        <v>42111.904097222221</v>
      </c>
      <c r="T183" s="16">
        <v>42171.904097222221</v>
      </c>
      <c r="U183">
        <f t="shared" si="2"/>
        <v>0</v>
      </c>
    </row>
    <row r="184" spans="1:21" ht="32" x14ac:dyDescent="0.2">
      <c r="A184" s="10">
        <v>3943</v>
      </c>
      <c r="B184" s="3" t="s">
        <v>3940</v>
      </c>
      <c r="C184" s="3" t="s">
        <v>8051</v>
      </c>
      <c r="D184" s="6">
        <v>5000</v>
      </c>
      <c r="E184" s="8">
        <v>1782</v>
      </c>
      <c r="F184" t="s">
        <v>8220</v>
      </c>
      <c r="G184" t="s">
        <v>8223</v>
      </c>
      <c r="H184" t="s">
        <v>8245</v>
      </c>
      <c r="I184">
        <v>1446483000</v>
      </c>
      <c r="J184">
        <v>1443811268</v>
      </c>
      <c r="K184" t="b">
        <v>0</v>
      </c>
      <c r="L184">
        <v>13</v>
      </c>
      <c r="M184" t="b">
        <v>0</v>
      </c>
      <c r="N184" t="s">
        <v>8269</v>
      </c>
      <c r="O184">
        <v>36</v>
      </c>
      <c r="P184">
        <v>137.08000000000001</v>
      </c>
      <c r="Q184" s="12" t="s">
        <v>8315</v>
      </c>
      <c r="R184" t="s">
        <v>8316</v>
      </c>
      <c r="S184" s="16">
        <v>42279.778564814813</v>
      </c>
      <c r="T184" s="16">
        <v>42310.701388888891</v>
      </c>
      <c r="U184">
        <f t="shared" si="2"/>
        <v>137.08000000000001</v>
      </c>
    </row>
    <row r="185" spans="1:21" ht="48" x14ac:dyDescent="0.2">
      <c r="A185" s="10">
        <v>3944</v>
      </c>
      <c r="B185" s="3" t="s">
        <v>3941</v>
      </c>
      <c r="C185" s="3" t="s">
        <v>8052</v>
      </c>
      <c r="D185" s="6">
        <v>5000</v>
      </c>
      <c r="E185" s="8">
        <v>0</v>
      </c>
      <c r="F185" t="s">
        <v>8220</v>
      </c>
      <c r="G185" t="s">
        <v>8223</v>
      </c>
      <c r="H185" t="s">
        <v>8245</v>
      </c>
      <c r="I185">
        <v>1440690875</v>
      </c>
      <c r="J185">
        <v>1438098875</v>
      </c>
      <c r="K185" t="b">
        <v>0</v>
      </c>
      <c r="L185">
        <v>0</v>
      </c>
      <c r="M185" t="b">
        <v>0</v>
      </c>
      <c r="N185" t="s">
        <v>8269</v>
      </c>
      <c r="O185">
        <v>0</v>
      </c>
      <c r="P185">
        <v>0</v>
      </c>
      <c r="Q185" s="12" t="s">
        <v>8315</v>
      </c>
      <c r="R185" t="s">
        <v>8316</v>
      </c>
      <c r="S185" s="16">
        <v>42213.662905092591</v>
      </c>
      <c r="T185" s="16">
        <v>42243.662905092591</v>
      </c>
      <c r="U185">
        <f t="shared" si="2"/>
        <v>0</v>
      </c>
    </row>
    <row r="186" spans="1:21" ht="48" x14ac:dyDescent="0.2">
      <c r="A186" s="10">
        <v>3945</v>
      </c>
      <c r="B186" s="3" t="s">
        <v>3942</v>
      </c>
      <c r="C186" s="3" t="s">
        <v>8053</v>
      </c>
      <c r="D186" s="6">
        <v>2000</v>
      </c>
      <c r="E186" s="8">
        <v>5</v>
      </c>
      <c r="F186" t="s">
        <v>8220</v>
      </c>
      <c r="G186" t="s">
        <v>8223</v>
      </c>
      <c r="H186" t="s">
        <v>8245</v>
      </c>
      <c r="I186">
        <v>1431717268</v>
      </c>
      <c r="J186">
        <v>1429125268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2" t="s">
        <v>8315</v>
      </c>
      <c r="R186" t="s">
        <v>8316</v>
      </c>
      <c r="S186" s="16">
        <v>42109.801712962959</v>
      </c>
      <c r="T186" s="16">
        <v>42139.801712962959</v>
      </c>
      <c r="U186">
        <f t="shared" si="2"/>
        <v>5</v>
      </c>
    </row>
    <row r="187" spans="1:21" ht="32" x14ac:dyDescent="0.2">
      <c r="A187" s="10">
        <v>3946</v>
      </c>
      <c r="B187" s="3" t="s">
        <v>3943</v>
      </c>
      <c r="C187" s="3" t="s">
        <v>8054</v>
      </c>
      <c r="D187" s="6">
        <v>6000</v>
      </c>
      <c r="E187" s="8">
        <v>195</v>
      </c>
      <c r="F187" t="s">
        <v>8220</v>
      </c>
      <c r="G187" t="s">
        <v>8223</v>
      </c>
      <c r="H187" t="s">
        <v>8245</v>
      </c>
      <c r="I187">
        <v>1425110400</v>
      </c>
      <c r="J187">
        <v>1422388822</v>
      </c>
      <c r="K187" t="b">
        <v>0</v>
      </c>
      <c r="L187">
        <v>5</v>
      </c>
      <c r="M187" t="b">
        <v>0</v>
      </c>
      <c r="N187" t="s">
        <v>8269</v>
      </c>
      <c r="O187">
        <v>3</v>
      </c>
      <c r="P187">
        <v>39</v>
      </c>
      <c r="Q187" s="12" t="s">
        <v>8315</v>
      </c>
      <c r="R187" t="s">
        <v>8316</v>
      </c>
      <c r="S187" s="16">
        <v>42031.833587962959</v>
      </c>
      <c r="T187" s="16">
        <v>42063.333333333328</v>
      </c>
      <c r="U187">
        <f t="shared" si="2"/>
        <v>39</v>
      </c>
    </row>
    <row r="188" spans="1:21" ht="48" x14ac:dyDescent="0.2">
      <c r="A188" s="10">
        <v>3947</v>
      </c>
      <c r="B188" s="3" t="s">
        <v>3944</v>
      </c>
      <c r="C188" s="3" t="s">
        <v>8055</v>
      </c>
      <c r="D188" s="6">
        <v>3000</v>
      </c>
      <c r="E188" s="8">
        <v>101</v>
      </c>
      <c r="F188" t="s">
        <v>8220</v>
      </c>
      <c r="G188" t="s">
        <v>8223</v>
      </c>
      <c r="H188" t="s">
        <v>8245</v>
      </c>
      <c r="I188">
        <v>1475378744</v>
      </c>
      <c r="J188">
        <v>1472786744</v>
      </c>
      <c r="K188" t="b">
        <v>0</v>
      </c>
      <c r="L188">
        <v>2</v>
      </c>
      <c r="M188" t="b">
        <v>0</v>
      </c>
      <c r="N188" t="s">
        <v>8269</v>
      </c>
      <c r="O188">
        <v>3</v>
      </c>
      <c r="P188">
        <v>50.5</v>
      </c>
      <c r="Q188" s="12" t="s">
        <v>8315</v>
      </c>
      <c r="R188" t="s">
        <v>8316</v>
      </c>
      <c r="S188" s="16">
        <v>42615.142870370371</v>
      </c>
      <c r="T188" s="16">
        <v>42645.142870370371</v>
      </c>
      <c r="U188">
        <f t="shared" si="2"/>
        <v>50.5</v>
      </c>
    </row>
    <row r="189" spans="1:21" ht="48" x14ac:dyDescent="0.2">
      <c r="A189" s="10">
        <v>3948</v>
      </c>
      <c r="B189" s="3" t="s">
        <v>3945</v>
      </c>
      <c r="C189" s="3" t="s">
        <v>8056</v>
      </c>
      <c r="D189" s="6">
        <v>30000</v>
      </c>
      <c r="E189" s="8">
        <v>0</v>
      </c>
      <c r="F189" t="s">
        <v>8220</v>
      </c>
      <c r="G189" t="s">
        <v>8225</v>
      </c>
      <c r="H189" t="s">
        <v>8247</v>
      </c>
      <c r="I189">
        <v>1410076123</v>
      </c>
      <c r="J189">
        <v>1404892123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2" t="s">
        <v>8315</v>
      </c>
      <c r="R189" t="s">
        <v>8316</v>
      </c>
      <c r="S189" s="16">
        <v>41829.325497685182</v>
      </c>
      <c r="T189" s="16">
        <v>41889.325497685182</v>
      </c>
      <c r="U189">
        <f t="shared" si="2"/>
        <v>0</v>
      </c>
    </row>
    <row r="190" spans="1:21" ht="48" x14ac:dyDescent="0.2">
      <c r="A190" s="10">
        <v>3949</v>
      </c>
      <c r="B190" s="3" t="s">
        <v>3946</v>
      </c>
      <c r="C190" s="3" t="s">
        <v>8057</v>
      </c>
      <c r="D190" s="6">
        <v>10000</v>
      </c>
      <c r="E190" s="8">
        <v>1577</v>
      </c>
      <c r="F190" t="s">
        <v>8220</v>
      </c>
      <c r="G190" t="s">
        <v>8225</v>
      </c>
      <c r="H190" t="s">
        <v>8247</v>
      </c>
      <c r="I190">
        <v>1423623221</v>
      </c>
      <c r="J190">
        <v>1421031221</v>
      </c>
      <c r="K190" t="b">
        <v>0</v>
      </c>
      <c r="L190">
        <v>32</v>
      </c>
      <c r="M190" t="b">
        <v>0</v>
      </c>
      <c r="N190" t="s">
        <v>8269</v>
      </c>
      <c r="O190">
        <v>16</v>
      </c>
      <c r="P190">
        <v>49.28</v>
      </c>
      <c r="Q190" s="12" t="s">
        <v>8315</v>
      </c>
      <c r="R190" t="s">
        <v>8316</v>
      </c>
      <c r="S190" s="16">
        <v>42016.120613425926</v>
      </c>
      <c r="T190" s="16">
        <v>42046.120613425926</v>
      </c>
      <c r="U190">
        <f t="shared" si="2"/>
        <v>49.28</v>
      </c>
    </row>
    <row r="191" spans="1:21" ht="48" x14ac:dyDescent="0.2">
      <c r="A191" s="10">
        <v>3950</v>
      </c>
      <c r="B191" s="3" t="s">
        <v>3947</v>
      </c>
      <c r="C191" s="3" t="s">
        <v>8058</v>
      </c>
      <c r="D191" s="6">
        <v>4000</v>
      </c>
      <c r="E191" s="8">
        <v>25</v>
      </c>
      <c r="F191" t="s">
        <v>8220</v>
      </c>
      <c r="G191" t="s">
        <v>8223</v>
      </c>
      <c r="H191" t="s">
        <v>8245</v>
      </c>
      <c r="I191">
        <v>1460140500</v>
      </c>
      <c r="J191">
        <v>1457628680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>
        <v>25</v>
      </c>
      <c r="Q191" s="12" t="s">
        <v>8315</v>
      </c>
      <c r="R191" t="s">
        <v>8316</v>
      </c>
      <c r="S191" s="16">
        <v>42439.702314814815</v>
      </c>
      <c r="T191" s="16">
        <v>42468.774305555555</v>
      </c>
      <c r="U191">
        <f t="shared" si="2"/>
        <v>25</v>
      </c>
    </row>
    <row r="192" spans="1:21" ht="48" x14ac:dyDescent="0.2">
      <c r="A192" s="10">
        <v>3951</v>
      </c>
      <c r="B192" s="3" t="s">
        <v>3948</v>
      </c>
      <c r="C192" s="3" t="s">
        <v>6961</v>
      </c>
      <c r="D192" s="6">
        <v>200000</v>
      </c>
      <c r="E192" s="8">
        <v>1</v>
      </c>
      <c r="F192" t="s">
        <v>8220</v>
      </c>
      <c r="G192" t="s">
        <v>8240</v>
      </c>
      <c r="H192" t="s">
        <v>8248</v>
      </c>
      <c r="I192">
        <v>1462301342</v>
      </c>
      <c r="J192">
        <v>1457120942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1</v>
      </c>
      <c r="Q192" s="12" t="s">
        <v>8315</v>
      </c>
      <c r="R192" t="s">
        <v>8316</v>
      </c>
      <c r="S192" s="16">
        <v>42433.825717592597</v>
      </c>
      <c r="T192" s="16">
        <v>42493.784050925926</v>
      </c>
      <c r="U192">
        <f t="shared" si="2"/>
        <v>1</v>
      </c>
    </row>
    <row r="193" spans="1:21" ht="48" x14ac:dyDescent="0.2">
      <c r="A193" s="10">
        <v>3952</v>
      </c>
      <c r="B193" s="3" t="s">
        <v>3949</v>
      </c>
      <c r="C193" s="3" t="s">
        <v>8059</v>
      </c>
      <c r="D193" s="6">
        <v>26000</v>
      </c>
      <c r="E193" s="8">
        <v>25</v>
      </c>
      <c r="F193" t="s">
        <v>8220</v>
      </c>
      <c r="G193" t="s">
        <v>8223</v>
      </c>
      <c r="H193" t="s">
        <v>8245</v>
      </c>
      <c r="I193">
        <v>1445885890</v>
      </c>
      <c r="J193">
        <v>1440701890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25</v>
      </c>
      <c r="Q193" s="12" t="s">
        <v>8315</v>
      </c>
      <c r="R193" t="s">
        <v>8316</v>
      </c>
      <c r="S193" s="16">
        <v>42243.790393518517</v>
      </c>
      <c r="T193" s="16">
        <v>42303.790393518517</v>
      </c>
      <c r="U193">
        <f t="shared" si="2"/>
        <v>25</v>
      </c>
    </row>
    <row r="194" spans="1:21" ht="48" x14ac:dyDescent="0.2">
      <c r="A194" s="10">
        <v>3953</v>
      </c>
      <c r="B194" s="3" t="s">
        <v>3950</v>
      </c>
      <c r="C194" s="3" t="s">
        <v>8060</v>
      </c>
      <c r="D194" s="6">
        <v>17600</v>
      </c>
      <c r="E194" s="8">
        <v>0</v>
      </c>
      <c r="F194" t="s">
        <v>8220</v>
      </c>
      <c r="G194" t="s">
        <v>8223</v>
      </c>
      <c r="H194" t="s">
        <v>8245</v>
      </c>
      <c r="I194">
        <v>1469834940</v>
      </c>
      <c r="J194">
        <v>1467162586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2" t="s">
        <v>8315</v>
      </c>
      <c r="R194" t="s">
        <v>8316</v>
      </c>
      <c r="S194" s="16">
        <v>42550.048449074078</v>
      </c>
      <c r="T194" s="16">
        <v>42580.978472222225</v>
      </c>
      <c r="U194">
        <f t="shared" si="2"/>
        <v>0</v>
      </c>
    </row>
    <row r="195" spans="1:21" ht="48" x14ac:dyDescent="0.2">
      <c r="A195" s="10">
        <v>3954</v>
      </c>
      <c r="B195" s="3" t="s">
        <v>3951</v>
      </c>
      <c r="C195" s="3" t="s">
        <v>8061</v>
      </c>
      <c r="D195" s="6">
        <v>25000</v>
      </c>
      <c r="E195" s="8">
        <v>0</v>
      </c>
      <c r="F195" t="s">
        <v>8220</v>
      </c>
      <c r="G195" t="s">
        <v>8228</v>
      </c>
      <c r="H195" t="s">
        <v>8250</v>
      </c>
      <c r="I195">
        <v>1405352264</v>
      </c>
      <c r="J195">
        <v>1400168264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2" t="s">
        <v>8315</v>
      </c>
      <c r="R195" t="s">
        <v>8316</v>
      </c>
      <c r="S195" s="16">
        <v>41774.651203703703</v>
      </c>
      <c r="T195" s="16">
        <v>41834.651203703703</v>
      </c>
      <c r="U195">
        <f t="shared" ref="U195:U258" si="3">IFERROR(ROUND(E195/L195,2),0)</f>
        <v>0</v>
      </c>
    </row>
    <row r="196" spans="1:21" ht="48" x14ac:dyDescent="0.2">
      <c r="A196" s="10">
        <v>3955</v>
      </c>
      <c r="B196" s="3" t="s">
        <v>3952</v>
      </c>
      <c r="C196" s="3" t="s">
        <v>8062</v>
      </c>
      <c r="D196" s="6">
        <v>1750</v>
      </c>
      <c r="E196" s="8">
        <v>425</v>
      </c>
      <c r="F196" t="s">
        <v>8220</v>
      </c>
      <c r="G196" t="s">
        <v>8223</v>
      </c>
      <c r="H196" t="s">
        <v>8245</v>
      </c>
      <c r="I196">
        <v>1448745741</v>
      </c>
      <c r="J196">
        <v>1446150141</v>
      </c>
      <c r="K196" t="b">
        <v>0</v>
      </c>
      <c r="L196">
        <v>8</v>
      </c>
      <c r="M196" t="b">
        <v>0</v>
      </c>
      <c r="N196" t="s">
        <v>8269</v>
      </c>
      <c r="O196">
        <v>24</v>
      </c>
      <c r="P196">
        <v>53.13</v>
      </c>
      <c r="Q196" s="12" t="s">
        <v>8315</v>
      </c>
      <c r="R196" t="s">
        <v>8316</v>
      </c>
      <c r="S196" s="16">
        <v>42306.848854166667</v>
      </c>
      <c r="T196" s="16">
        <v>42336.890520833331</v>
      </c>
      <c r="U196">
        <f t="shared" si="3"/>
        <v>53.13</v>
      </c>
    </row>
    <row r="197" spans="1:21" ht="48" x14ac:dyDescent="0.2">
      <c r="A197" s="10">
        <v>3956</v>
      </c>
      <c r="B197" s="3" t="s">
        <v>3953</v>
      </c>
      <c r="C197" s="3" t="s">
        <v>8063</v>
      </c>
      <c r="D197" s="6">
        <v>5500</v>
      </c>
      <c r="E197" s="8">
        <v>0</v>
      </c>
      <c r="F197" t="s">
        <v>8220</v>
      </c>
      <c r="G197" t="s">
        <v>8223</v>
      </c>
      <c r="H197" t="s">
        <v>8245</v>
      </c>
      <c r="I197">
        <v>1461543600</v>
      </c>
      <c r="J197">
        <v>1459203727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2" t="s">
        <v>8315</v>
      </c>
      <c r="R197" t="s">
        <v>8316</v>
      </c>
      <c r="S197" s="16">
        <v>42457.932025462964</v>
      </c>
      <c r="T197" s="16">
        <v>42485.013888888891</v>
      </c>
      <c r="U197">
        <f t="shared" si="3"/>
        <v>0</v>
      </c>
    </row>
    <row r="198" spans="1:21" ht="32" x14ac:dyDescent="0.2">
      <c r="A198" s="10">
        <v>3957</v>
      </c>
      <c r="B198" s="3" t="s">
        <v>3954</v>
      </c>
      <c r="C198" s="3" t="s">
        <v>8064</v>
      </c>
      <c r="D198" s="6">
        <v>28000</v>
      </c>
      <c r="E198" s="8">
        <v>7</v>
      </c>
      <c r="F198" t="s">
        <v>8220</v>
      </c>
      <c r="G198" t="s">
        <v>8223</v>
      </c>
      <c r="H198" t="s">
        <v>8245</v>
      </c>
      <c r="I198">
        <v>1468020354</v>
      </c>
      <c r="J198">
        <v>1464045954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7</v>
      </c>
      <c r="Q198" s="12" t="s">
        <v>8315</v>
      </c>
      <c r="R198" t="s">
        <v>8316</v>
      </c>
      <c r="S198" s="16">
        <v>42513.976319444439</v>
      </c>
      <c r="T198" s="16">
        <v>42559.976319444439</v>
      </c>
      <c r="U198">
        <f t="shared" si="3"/>
        <v>7</v>
      </c>
    </row>
    <row r="199" spans="1:21" ht="48" x14ac:dyDescent="0.2">
      <c r="A199" s="10">
        <v>3958</v>
      </c>
      <c r="B199" s="3" t="s">
        <v>3955</v>
      </c>
      <c r="C199" s="3" t="s">
        <v>8065</v>
      </c>
      <c r="D199" s="6">
        <v>2000</v>
      </c>
      <c r="E199" s="8">
        <v>641</v>
      </c>
      <c r="F199" t="s">
        <v>8220</v>
      </c>
      <c r="G199" t="s">
        <v>8223</v>
      </c>
      <c r="H199" t="s">
        <v>8245</v>
      </c>
      <c r="I199">
        <v>1406988000</v>
      </c>
      <c r="J199">
        <v>1403822912</v>
      </c>
      <c r="K199" t="b">
        <v>0</v>
      </c>
      <c r="L199">
        <v>16</v>
      </c>
      <c r="M199" t="b">
        <v>0</v>
      </c>
      <c r="N199" t="s">
        <v>8269</v>
      </c>
      <c r="O199">
        <v>32</v>
      </c>
      <c r="P199">
        <v>40.06</v>
      </c>
      <c r="Q199" s="12" t="s">
        <v>8315</v>
      </c>
      <c r="R199" t="s">
        <v>8316</v>
      </c>
      <c r="S199" s="16">
        <v>41816.950370370374</v>
      </c>
      <c r="T199" s="16">
        <v>41853.583333333336</v>
      </c>
      <c r="U199">
        <f t="shared" si="3"/>
        <v>40.06</v>
      </c>
    </row>
    <row r="200" spans="1:21" ht="48" x14ac:dyDescent="0.2">
      <c r="A200" s="10">
        <v>3959</v>
      </c>
      <c r="B200" s="3" t="s">
        <v>3956</v>
      </c>
      <c r="C200" s="3" t="s">
        <v>8066</v>
      </c>
      <c r="D200" s="6">
        <v>1200</v>
      </c>
      <c r="E200" s="8">
        <v>292</v>
      </c>
      <c r="F200" t="s">
        <v>8220</v>
      </c>
      <c r="G200" t="s">
        <v>8223</v>
      </c>
      <c r="H200" t="s">
        <v>8245</v>
      </c>
      <c r="I200">
        <v>1411930556</v>
      </c>
      <c r="J200">
        <v>1409338556</v>
      </c>
      <c r="K200" t="b">
        <v>0</v>
      </c>
      <c r="L200">
        <v>12</v>
      </c>
      <c r="M200" t="b">
        <v>0</v>
      </c>
      <c r="N200" t="s">
        <v>8269</v>
      </c>
      <c r="O200">
        <v>24</v>
      </c>
      <c r="P200">
        <v>24.33</v>
      </c>
      <c r="Q200" s="12" t="s">
        <v>8315</v>
      </c>
      <c r="R200" t="s">
        <v>8316</v>
      </c>
      <c r="S200" s="16">
        <v>41880.788842592592</v>
      </c>
      <c r="T200" s="16">
        <v>41910.788842592592</v>
      </c>
      <c r="U200">
        <f t="shared" si="3"/>
        <v>24.33</v>
      </c>
    </row>
    <row r="201" spans="1:21" ht="48" x14ac:dyDescent="0.2">
      <c r="A201" s="10">
        <v>3960</v>
      </c>
      <c r="B201" s="3" t="s">
        <v>3957</v>
      </c>
      <c r="C201" s="3" t="s">
        <v>8067</v>
      </c>
      <c r="D201" s="6">
        <v>3000</v>
      </c>
      <c r="E201" s="8">
        <v>45</v>
      </c>
      <c r="F201" t="s">
        <v>8220</v>
      </c>
      <c r="G201" t="s">
        <v>8223</v>
      </c>
      <c r="H201" t="s">
        <v>8245</v>
      </c>
      <c r="I201">
        <v>1451852256</v>
      </c>
      <c r="J201">
        <v>1449260256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>
        <v>11.25</v>
      </c>
      <c r="Q201" s="12" t="s">
        <v>8315</v>
      </c>
      <c r="R201" t="s">
        <v>8316</v>
      </c>
      <c r="S201" s="16">
        <v>42342.845555555556</v>
      </c>
      <c r="T201" s="16">
        <v>42372.845555555556</v>
      </c>
      <c r="U201">
        <f t="shared" si="3"/>
        <v>11.25</v>
      </c>
    </row>
    <row r="202" spans="1:21" ht="48" x14ac:dyDescent="0.2">
      <c r="A202" s="10">
        <v>3961</v>
      </c>
      <c r="B202" s="3" t="s">
        <v>3958</v>
      </c>
      <c r="C202" s="3" t="s">
        <v>8068</v>
      </c>
      <c r="D202" s="6">
        <v>5000</v>
      </c>
      <c r="E202" s="8">
        <v>21</v>
      </c>
      <c r="F202" t="s">
        <v>8220</v>
      </c>
      <c r="G202" t="s">
        <v>8224</v>
      </c>
      <c r="H202" t="s">
        <v>8246</v>
      </c>
      <c r="I202">
        <v>1399584210</v>
      </c>
      <c r="J202">
        <v>1397683410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10.5</v>
      </c>
      <c r="Q202" s="12" t="s">
        <v>8315</v>
      </c>
      <c r="R202" t="s">
        <v>8316</v>
      </c>
      <c r="S202" s="16">
        <v>41745.891319444447</v>
      </c>
      <c r="T202" s="16">
        <v>41767.891319444447</v>
      </c>
      <c r="U202">
        <f t="shared" si="3"/>
        <v>10.5</v>
      </c>
    </row>
    <row r="203" spans="1:21" ht="48" x14ac:dyDescent="0.2">
      <c r="A203" s="10">
        <v>3962</v>
      </c>
      <c r="B203" s="3" t="s">
        <v>3959</v>
      </c>
      <c r="C203" s="3" t="s">
        <v>8069</v>
      </c>
      <c r="D203" s="6">
        <v>1400</v>
      </c>
      <c r="E203" s="8">
        <v>45</v>
      </c>
      <c r="F203" t="s">
        <v>8220</v>
      </c>
      <c r="G203" t="s">
        <v>8224</v>
      </c>
      <c r="H203" t="s">
        <v>8246</v>
      </c>
      <c r="I203">
        <v>1448722494</v>
      </c>
      <c r="J203">
        <v>1446562494</v>
      </c>
      <c r="K203" t="b">
        <v>0</v>
      </c>
      <c r="L203">
        <v>3</v>
      </c>
      <c r="M203" t="b">
        <v>0</v>
      </c>
      <c r="N203" t="s">
        <v>8269</v>
      </c>
      <c r="O203">
        <v>3</v>
      </c>
      <c r="P203">
        <v>15</v>
      </c>
      <c r="Q203" s="12" t="s">
        <v>8315</v>
      </c>
      <c r="R203" t="s">
        <v>8316</v>
      </c>
      <c r="S203" s="16">
        <v>42311.621458333335</v>
      </c>
      <c r="T203" s="16">
        <v>42336.621458333335</v>
      </c>
      <c r="U203">
        <f t="shared" si="3"/>
        <v>15</v>
      </c>
    </row>
    <row r="204" spans="1:21" ht="48" x14ac:dyDescent="0.2">
      <c r="A204" s="10">
        <v>3963</v>
      </c>
      <c r="B204" s="3" t="s">
        <v>3960</v>
      </c>
      <c r="C204" s="3" t="s">
        <v>8070</v>
      </c>
      <c r="D204" s="6">
        <v>10000</v>
      </c>
      <c r="E204" s="8">
        <v>0</v>
      </c>
      <c r="F204" t="s">
        <v>8220</v>
      </c>
      <c r="G204" t="s">
        <v>8228</v>
      </c>
      <c r="H204" t="s">
        <v>8250</v>
      </c>
      <c r="I204">
        <v>1447821717</v>
      </c>
      <c r="J204">
        <v>1445226117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2" t="s">
        <v>8315</v>
      </c>
      <c r="R204" t="s">
        <v>8316</v>
      </c>
      <c r="S204" s="16">
        <v>42296.154131944444</v>
      </c>
      <c r="T204" s="16">
        <v>42326.195798611108</v>
      </c>
      <c r="U204">
        <f t="shared" si="3"/>
        <v>0</v>
      </c>
    </row>
    <row r="205" spans="1:21" ht="48" x14ac:dyDescent="0.2">
      <c r="A205" s="10">
        <v>3964</v>
      </c>
      <c r="B205" s="3" t="s">
        <v>3961</v>
      </c>
      <c r="C205" s="3" t="s">
        <v>8071</v>
      </c>
      <c r="D205" s="6">
        <v>2000</v>
      </c>
      <c r="E205" s="8">
        <v>126</v>
      </c>
      <c r="F205" t="s">
        <v>8220</v>
      </c>
      <c r="G205" t="s">
        <v>8223</v>
      </c>
      <c r="H205" t="s">
        <v>8245</v>
      </c>
      <c r="I205">
        <v>1429460386</v>
      </c>
      <c r="J205">
        <v>1424279986</v>
      </c>
      <c r="K205" t="b">
        <v>0</v>
      </c>
      <c r="L205">
        <v>3</v>
      </c>
      <c r="M205" t="b">
        <v>0</v>
      </c>
      <c r="N205" t="s">
        <v>8269</v>
      </c>
      <c r="O205">
        <v>6</v>
      </c>
      <c r="P205">
        <v>42</v>
      </c>
      <c r="Q205" s="12" t="s">
        <v>8315</v>
      </c>
      <c r="R205" t="s">
        <v>8316</v>
      </c>
      <c r="S205" s="16">
        <v>42053.722060185188</v>
      </c>
      <c r="T205" s="16">
        <v>42113.680393518516</v>
      </c>
      <c r="U205">
        <f t="shared" si="3"/>
        <v>42</v>
      </c>
    </row>
    <row r="206" spans="1:21" ht="48" x14ac:dyDescent="0.2">
      <c r="A206" s="10">
        <v>3965</v>
      </c>
      <c r="B206" s="3" t="s">
        <v>3962</v>
      </c>
      <c r="C206" s="3" t="s">
        <v>8072</v>
      </c>
      <c r="D206" s="6">
        <v>2000</v>
      </c>
      <c r="E206" s="8">
        <v>285</v>
      </c>
      <c r="F206" t="s">
        <v>8220</v>
      </c>
      <c r="G206" t="s">
        <v>8223</v>
      </c>
      <c r="H206" t="s">
        <v>8245</v>
      </c>
      <c r="I206">
        <v>1460608780</v>
      </c>
      <c r="J206">
        <v>1455428380</v>
      </c>
      <c r="K206" t="b">
        <v>0</v>
      </c>
      <c r="L206">
        <v>4</v>
      </c>
      <c r="M206" t="b">
        <v>0</v>
      </c>
      <c r="N206" t="s">
        <v>8269</v>
      </c>
      <c r="O206">
        <v>14</v>
      </c>
      <c r="P206">
        <v>71.25</v>
      </c>
      <c r="Q206" s="12" t="s">
        <v>8315</v>
      </c>
      <c r="R206" t="s">
        <v>8316</v>
      </c>
      <c r="S206" s="16">
        <v>42414.235879629632</v>
      </c>
      <c r="T206" s="16">
        <v>42474.194212962961</v>
      </c>
      <c r="U206">
        <f t="shared" si="3"/>
        <v>71.25</v>
      </c>
    </row>
    <row r="207" spans="1:21" ht="48" x14ac:dyDescent="0.2">
      <c r="A207" s="10">
        <v>3966</v>
      </c>
      <c r="B207" s="3" t="s">
        <v>3963</v>
      </c>
      <c r="C207" s="3" t="s">
        <v>8073</v>
      </c>
      <c r="D207" s="6">
        <v>7500</v>
      </c>
      <c r="E207" s="8">
        <v>45</v>
      </c>
      <c r="F207" t="s">
        <v>8220</v>
      </c>
      <c r="G207" t="s">
        <v>8223</v>
      </c>
      <c r="H207" t="s">
        <v>8245</v>
      </c>
      <c r="I207">
        <v>1406170740</v>
      </c>
      <c r="J207">
        <v>1402506278</v>
      </c>
      <c r="K207" t="b">
        <v>0</v>
      </c>
      <c r="L207">
        <v>2</v>
      </c>
      <c r="M207" t="b">
        <v>0</v>
      </c>
      <c r="N207" t="s">
        <v>8269</v>
      </c>
      <c r="O207">
        <v>1</v>
      </c>
      <c r="P207">
        <v>22.5</v>
      </c>
      <c r="Q207" s="12" t="s">
        <v>8315</v>
      </c>
      <c r="R207" t="s">
        <v>8316</v>
      </c>
      <c r="S207" s="16">
        <v>41801.711550925924</v>
      </c>
      <c r="T207" s="16">
        <v>41844.124305555553</v>
      </c>
      <c r="U207">
        <f t="shared" si="3"/>
        <v>22.5</v>
      </c>
    </row>
    <row r="208" spans="1:21" ht="48" x14ac:dyDescent="0.2">
      <c r="A208" s="10">
        <v>3967</v>
      </c>
      <c r="B208" s="3" t="s">
        <v>3964</v>
      </c>
      <c r="C208" s="3" t="s">
        <v>8074</v>
      </c>
      <c r="D208" s="6">
        <v>1700</v>
      </c>
      <c r="E208" s="8">
        <v>410</v>
      </c>
      <c r="F208" t="s">
        <v>8220</v>
      </c>
      <c r="G208" t="s">
        <v>8223</v>
      </c>
      <c r="H208" t="s">
        <v>8245</v>
      </c>
      <c r="I208">
        <v>1488783507</v>
      </c>
      <c r="J208">
        <v>1486191507</v>
      </c>
      <c r="K208" t="b">
        <v>0</v>
      </c>
      <c r="L208">
        <v>10</v>
      </c>
      <c r="M208" t="b">
        <v>0</v>
      </c>
      <c r="N208" t="s">
        <v>8269</v>
      </c>
      <c r="O208">
        <v>24</v>
      </c>
      <c r="P208">
        <v>41</v>
      </c>
      <c r="Q208" s="12" t="s">
        <v>8315</v>
      </c>
      <c r="R208" t="s">
        <v>8316</v>
      </c>
      <c r="S208" s="16">
        <v>42770.290590277778</v>
      </c>
      <c r="T208" s="16">
        <v>42800.290590277778</v>
      </c>
      <c r="U208">
        <f t="shared" si="3"/>
        <v>41</v>
      </c>
    </row>
    <row r="209" spans="1:21" ht="32" x14ac:dyDescent="0.2">
      <c r="A209" s="10">
        <v>3968</v>
      </c>
      <c r="B209" s="3" t="s">
        <v>3965</v>
      </c>
      <c r="C209" s="3" t="s">
        <v>8075</v>
      </c>
      <c r="D209" s="6">
        <v>5000</v>
      </c>
      <c r="E209" s="8">
        <v>527</v>
      </c>
      <c r="F209" t="s">
        <v>8220</v>
      </c>
      <c r="G209" t="s">
        <v>8223</v>
      </c>
      <c r="H209" t="s">
        <v>8245</v>
      </c>
      <c r="I209">
        <v>1463945673</v>
      </c>
      <c r="J209">
        <v>1458761673</v>
      </c>
      <c r="K209" t="b">
        <v>0</v>
      </c>
      <c r="L209">
        <v>11</v>
      </c>
      <c r="M209" t="b">
        <v>0</v>
      </c>
      <c r="N209" t="s">
        <v>8269</v>
      </c>
      <c r="O209">
        <v>11</v>
      </c>
      <c r="P209">
        <v>47.91</v>
      </c>
      <c r="Q209" s="12" t="s">
        <v>8315</v>
      </c>
      <c r="R209" t="s">
        <v>8316</v>
      </c>
      <c r="S209" s="16">
        <v>42452.815659722226</v>
      </c>
      <c r="T209" s="16">
        <v>42512.815659722226</v>
      </c>
      <c r="U209">
        <f t="shared" si="3"/>
        <v>47.91</v>
      </c>
    </row>
    <row r="210" spans="1:21" ht="48" x14ac:dyDescent="0.2">
      <c r="A210" s="10">
        <v>3969</v>
      </c>
      <c r="B210" s="3" t="s">
        <v>3966</v>
      </c>
      <c r="C210" s="3" t="s">
        <v>8076</v>
      </c>
      <c r="D210" s="6">
        <v>2825</v>
      </c>
      <c r="E210" s="8">
        <v>211</v>
      </c>
      <c r="F210" t="s">
        <v>8220</v>
      </c>
      <c r="G210" t="s">
        <v>8223</v>
      </c>
      <c r="H210" t="s">
        <v>8245</v>
      </c>
      <c r="I210">
        <v>1472442900</v>
      </c>
      <c r="J210">
        <v>1471638646</v>
      </c>
      <c r="K210" t="b">
        <v>0</v>
      </c>
      <c r="L210">
        <v>6</v>
      </c>
      <c r="M210" t="b">
        <v>0</v>
      </c>
      <c r="N210" t="s">
        <v>8269</v>
      </c>
      <c r="O210">
        <v>7</v>
      </c>
      <c r="P210">
        <v>35.17</v>
      </c>
      <c r="Q210" s="12" t="s">
        <v>8315</v>
      </c>
      <c r="R210" t="s">
        <v>8316</v>
      </c>
      <c r="S210" s="16">
        <v>42601.854699074072</v>
      </c>
      <c r="T210" s="16">
        <v>42611.163194444445</v>
      </c>
      <c r="U210">
        <f t="shared" si="3"/>
        <v>35.17</v>
      </c>
    </row>
    <row r="211" spans="1:21" ht="48" x14ac:dyDescent="0.2">
      <c r="A211" s="10">
        <v>3970</v>
      </c>
      <c r="B211" s="3" t="s">
        <v>3967</v>
      </c>
      <c r="C211" s="3" t="s">
        <v>8077</v>
      </c>
      <c r="D211" s="6">
        <v>15000</v>
      </c>
      <c r="E211" s="8">
        <v>11</v>
      </c>
      <c r="F211" t="s">
        <v>8220</v>
      </c>
      <c r="G211" t="s">
        <v>8223</v>
      </c>
      <c r="H211" t="s">
        <v>8245</v>
      </c>
      <c r="I211">
        <v>1460925811</v>
      </c>
      <c r="J211">
        <v>1458333811</v>
      </c>
      <c r="K211" t="b">
        <v>0</v>
      </c>
      <c r="L211">
        <v>2</v>
      </c>
      <c r="M211" t="b">
        <v>0</v>
      </c>
      <c r="N211" t="s">
        <v>8269</v>
      </c>
      <c r="O211">
        <v>0</v>
      </c>
      <c r="P211">
        <v>5.5</v>
      </c>
      <c r="Q211" s="12" t="s">
        <v>8315</v>
      </c>
      <c r="R211" t="s">
        <v>8316</v>
      </c>
      <c r="S211" s="16">
        <v>42447.863553240735</v>
      </c>
      <c r="T211" s="16">
        <v>42477.863553240735</v>
      </c>
      <c r="U211">
        <f t="shared" si="3"/>
        <v>5.5</v>
      </c>
    </row>
    <row r="212" spans="1:21" ht="48" x14ac:dyDescent="0.2">
      <c r="A212" s="10">
        <v>3971</v>
      </c>
      <c r="B212" s="3" t="s">
        <v>3968</v>
      </c>
      <c r="C212" s="3" t="s">
        <v>8078</v>
      </c>
      <c r="D212" s="6">
        <v>14000</v>
      </c>
      <c r="E212" s="8">
        <v>136</v>
      </c>
      <c r="F212" t="s">
        <v>8220</v>
      </c>
      <c r="G212" t="s">
        <v>8223</v>
      </c>
      <c r="H212" t="s">
        <v>8245</v>
      </c>
      <c r="I212">
        <v>1405947126</v>
      </c>
      <c r="J212">
        <v>1403355126</v>
      </c>
      <c r="K212" t="b">
        <v>0</v>
      </c>
      <c r="L212">
        <v>6</v>
      </c>
      <c r="M212" t="b">
        <v>0</v>
      </c>
      <c r="N212" t="s">
        <v>8269</v>
      </c>
      <c r="O212">
        <v>1</v>
      </c>
      <c r="P212">
        <v>22.67</v>
      </c>
      <c r="Q212" s="12" t="s">
        <v>8315</v>
      </c>
      <c r="R212" t="s">
        <v>8316</v>
      </c>
      <c r="S212" s="16">
        <v>41811.536180555559</v>
      </c>
      <c r="T212" s="16">
        <v>41841.536180555559</v>
      </c>
      <c r="U212">
        <f t="shared" si="3"/>
        <v>22.67</v>
      </c>
    </row>
    <row r="213" spans="1:21" ht="32" x14ac:dyDescent="0.2">
      <c r="A213" s="10">
        <v>3972</v>
      </c>
      <c r="B213" s="3" t="s">
        <v>3969</v>
      </c>
      <c r="C213" s="3" t="s">
        <v>8079</v>
      </c>
      <c r="D213" s="6">
        <v>1000</v>
      </c>
      <c r="E213" s="8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>
        <v>26.38</v>
      </c>
      <c r="Q213" s="12" t="s">
        <v>8315</v>
      </c>
      <c r="R213" t="s">
        <v>8316</v>
      </c>
      <c r="S213" s="16">
        <v>41981.067523148144</v>
      </c>
      <c r="T213" s="16">
        <v>42041.067523148144</v>
      </c>
      <c r="U213">
        <f t="shared" si="3"/>
        <v>26.38</v>
      </c>
    </row>
    <row r="214" spans="1:21" ht="48" x14ac:dyDescent="0.2">
      <c r="A214" s="10">
        <v>3973</v>
      </c>
      <c r="B214" s="3" t="s">
        <v>3970</v>
      </c>
      <c r="C214" s="3" t="s">
        <v>8080</v>
      </c>
      <c r="D214" s="6">
        <v>5000</v>
      </c>
      <c r="E214" s="8">
        <v>3905</v>
      </c>
      <c r="F214" t="s">
        <v>8220</v>
      </c>
      <c r="G214" t="s">
        <v>8223</v>
      </c>
      <c r="H214" t="s">
        <v>8245</v>
      </c>
      <c r="I214">
        <v>1462766400</v>
      </c>
      <c r="J214">
        <v>1460219110</v>
      </c>
      <c r="K214" t="b">
        <v>0</v>
      </c>
      <c r="L214">
        <v>37</v>
      </c>
      <c r="M214" t="b">
        <v>0</v>
      </c>
      <c r="N214" t="s">
        <v>8269</v>
      </c>
      <c r="O214">
        <v>78</v>
      </c>
      <c r="P214">
        <v>105.54</v>
      </c>
      <c r="Q214" s="12" t="s">
        <v>8315</v>
      </c>
      <c r="R214" t="s">
        <v>8316</v>
      </c>
      <c r="S214" s="16">
        <v>42469.68414351852</v>
      </c>
      <c r="T214" s="16">
        <v>42499.166666666672</v>
      </c>
      <c r="U214">
        <f t="shared" si="3"/>
        <v>105.54</v>
      </c>
    </row>
    <row r="215" spans="1:21" ht="48" x14ac:dyDescent="0.2">
      <c r="A215" s="10">
        <v>3974</v>
      </c>
      <c r="B215" s="3" t="s">
        <v>3971</v>
      </c>
      <c r="C215" s="3" t="s">
        <v>8081</v>
      </c>
      <c r="D215" s="6">
        <v>1000</v>
      </c>
      <c r="E215" s="8">
        <v>320</v>
      </c>
      <c r="F215" t="s">
        <v>8220</v>
      </c>
      <c r="G215" t="s">
        <v>8224</v>
      </c>
      <c r="H215" t="s">
        <v>8246</v>
      </c>
      <c r="I215">
        <v>1464872848</v>
      </c>
      <c r="J215">
        <v>1462280848</v>
      </c>
      <c r="K215" t="b">
        <v>0</v>
      </c>
      <c r="L215">
        <v>11</v>
      </c>
      <c r="M215" t="b">
        <v>0</v>
      </c>
      <c r="N215" t="s">
        <v>8269</v>
      </c>
      <c r="O215">
        <v>32</v>
      </c>
      <c r="P215">
        <v>29.09</v>
      </c>
      <c r="Q215" s="12" t="s">
        <v>8315</v>
      </c>
      <c r="R215" t="s">
        <v>8316</v>
      </c>
      <c r="S215" s="16">
        <v>42493.546851851846</v>
      </c>
      <c r="T215" s="16">
        <v>42523.546851851846</v>
      </c>
      <c r="U215">
        <f t="shared" si="3"/>
        <v>29.09</v>
      </c>
    </row>
    <row r="216" spans="1:21" ht="48" x14ac:dyDescent="0.2">
      <c r="A216" s="10">
        <v>3975</v>
      </c>
      <c r="B216" s="3" t="s">
        <v>3972</v>
      </c>
      <c r="C216" s="3" t="s">
        <v>8082</v>
      </c>
      <c r="D216" s="6">
        <v>678</v>
      </c>
      <c r="E216" s="8">
        <v>0</v>
      </c>
      <c r="F216" t="s">
        <v>8220</v>
      </c>
      <c r="G216" t="s">
        <v>8223</v>
      </c>
      <c r="H216" t="s">
        <v>8245</v>
      </c>
      <c r="I216">
        <v>1468442898</v>
      </c>
      <c r="J216">
        <v>1465850898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2" t="s">
        <v>8315</v>
      </c>
      <c r="R216" t="s">
        <v>8316</v>
      </c>
      <c r="S216" s="16">
        <v>42534.866875</v>
      </c>
      <c r="T216" s="16">
        <v>42564.866875</v>
      </c>
      <c r="U216">
        <f t="shared" si="3"/>
        <v>0</v>
      </c>
    </row>
    <row r="217" spans="1:21" ht="48" x14ac:dyDescent="0.2">
      <c r="A217" s="10">
        <v>3976</v>
      </c>
      <c r="B217" s="3" t="s">
        <v>3973</v>
      </c>
      <c r="C217" s="3" t="s">
        <v>8083</v>
      </c>
      <c r="D217" s="6">
        <v>1300</v>
      </c>
      <c r="E217" s="8">
        <v>620</v>
      </c>
      <c r="F217" t="s">
        <v>8220</v>
      </c>
      <c r="G217" t="s">
        <v>8223</v>
      </c>
      <c r="H217" t="s">
        <v>8245</v>
      </c>
      <c r="I217">
        <v>1406876400</v>
      </c>
      <c r="J217">
        <v>1405024561</v>
      </c>
      <c r="K217" t="b">
        <v>0</v>
      </c>
      <c r="L217">
        <v>10</v>
      </c>
      <c r="M217" t="b">
        <v>0</v>
      </c>
      <c r="N217" t="s">
        <v>8269</v>
      </c>
      <c r="O217">
        <v>48</v>
      </c>
      <c r="P217">
        <v>62</v>
      </c>
      <c r="Q217" s="12" t="s">
        <v>8315</v>
      </c>
      <c r="R217" t="s">
        <v>8316</v>
      </c>
      <c r="S217" s="16">
        <v>41830.858344907407</v>
      </c>
      <c r="T217" s="16">
        <v>41852.291666666664</v>
      </c>
      <c r="U217">
        <f t="shared" si="3"/>
        <v>62</v>
      </c>
    </row>
    <row r="218" spans="1:21" ht="48" x14ac:dyDescent="0.2">
      <c r="A218" s="10">
        <v>3977</v>
      </c>
      <c r="B218" s="3" t="s">
        <v>3974</v>
      </c>
      <c r="C218" s="3" t="s">
        <v>8084</v>
      </c>
      <c r="D218" s="6">
        <v>90000</v>
      </c>
      <c r="E218" s="8">
        <v>1305</v>
      </c>
      <c r="F218" t="s">
        <v>8220</v>
      </c>
      <c r="G218" t="s">
        <v>8223</v>
      </c>
      <c r="H218" t="s">
        <v>8245</v>
      </c>
      <c r="I218">
        <v>1469213732</v>
      </c>
      <c r="J218">
        <v>1466621732</v>
      </c>
      <c r="K218" t="b">
        <v>0</v>
      </c>
      <c r="L218">
        <v>6</v>
      </c>
      <c r="M218" t="b">
        <v>0</v>
      </c>
      <c r="N218" t="s">
        <v>8269</v>
      </c>
      <c r="O218">
        <v>1</v>
      </c>
      <c r="P218">
        <v>217.5</v>
      </c>
      <c r="Q218" s="12" t="s">
        <v>8315</v>
      </c>
      <c r="R218" t="s">
        <v>8316</v>
      </c>
      <c r="S218" s="16">
        <v>42543.788564814815</v>
      </c>
      <c r="T218" s="16">
        <v>42573.788564814815</v>
      </c>
      <c r="U218">
        <f t="shared" si="3"/>
        <v>217.5</v>
      </c>
    </row>
    <row r="219" spans="1:21" ht="48" x14ac:dyDescent="0.2">
      <c r="A219" s="10">
        <v>3978</v>
      </c>
      <c r="B219" s="3" t="s">
        <v>3975</v>
      </c>
      <c r="C219" s="3" t="s">
        <v>8085</v>
      </c>
      <c r="D219" s="6">
        <v>2000</v>
      </c>
      <c r="E219" s="8">
        <v>214</v>
      </c>
      <c r="F219" t="s">
        <v>8220</v>
      </c>
      <c r="G219" t="s">
        <v>8223</v>
      </c>
      <c r="H219" t="s">
        <v>8245</v>
      </c>
      <c r="I219">
        <v>1422717953</v>
      </c>
      <c r="J219">
        <v>1417533953</v>
      </c>
      <c r="K219" t="b">
        <v>0</v>
      </c>
      <c r="L219">
        <v>8</v>
      </c>
      <c r="M219" t="b">
        <v>0</v>
      </c>
      <c r="N219" t="s">
        <v>8269</v>
      </c>
      <c r="O219">
        <v>11</v>
      </c>
      <c r="P219">
        <v>26.75</v>
      </c>
      <c r="Q219" s="12" t="s">
        <v>8315</v>
      </c>
      <c r="R219" t="s">
        <v>8316</v>
      </c>
      <c r="S219" s="16">
        <v>41975.642974537041</v>
      </c>
      <c r="T219" s="16">
        <v>42035.642974537041</v>
      </c>
      <c r="U219">
        <f t="shared" si="3"/>
        <v>26.75</v>
      </c>
    </row>
    <row r="220" spans="1:21" ht="48" x14ac:dyDescent="0.2">
      <c r="A220" s="10">
        <v>3979</v>
      </c>
      <c r="B220" s="3" t="s">
        <v>3976</v>
      </c>
      <c r="C220" s="3" t="s">
        <v>8086</v>
      </c>
      <c r="D220" s="6">
        <v>6000</v>
      </c>
      <c r="E220" s="8">
        <v>110</v>
      </c>
      <c r="F220" t="s">
        <v>8220</v>
      </c>
      <c r="G220" t="s">
        <v>8224</v>
      </c>
      <c r="H220" t="s">
        <v>8246</v>
      </c>
      <c r="I220">
        <v>1427659200</v>
      </c>
      <c r="J220">
        <v>1425678057</v>
      </c>
      <c r="K220" t="b">
        <v>0</v>
      </c>
      <c r="L220">
        <v>6</v>
      </c>
      <c r="M220" t="b">
        <v>0</v>
      </c>
      <c r="N220" t="s">
        <v>8269</v>
      </c>
      <c r="O220">
        <v>2</v>
      </c>
      <c r="P220">
        <v>18.329999999999998</v>
      </c>
      <c r="Q220" s="12" t="s">
        <v>8315</v>
      </c>
      <c r="R220" t="s">
        <v>8316</v>
      </c>
      <c r="S220" s="16">
        <v>42069.903437500005</v>
      </c>
      <c r="T220" s="16">
        <v>42092.833333333328</v>
      </c>
      <c r="U220">
        <f t="shared" si="3"/>
        <v>18.329999999999998</v>
      </c>
    </row>
    <row r="221" spans="1:21" ht="48" x14ac:dyDescent="0.2">
      <c r="A221" s="10">
        <v>3980</v>
      </c>
      <c r="B221" s="3" t="s">
        <v>3977</v>
      </c>
      <c r="C221" s="3" t="s">
        <v>8087</v>
      </c>
      <c r="D221" s="6">
        <v>2500</v>
      </c>
      <c r="E221" s="8">
        <v>450</v>
      </c>
      <c r="F221" t="s">
        <v>8220</v>
      </c>
      <c r="G221" t="s">
        <v>8223</v>
      </c>
      <c r="H221" t="s">
        <v>8245</v>
      </c>
      <c r="I221">
        <v>1404570147</v>
      </c>
      <c r="J221">
        <v>1401978147</v>
      </c>
      <c r="K221" t="b">
        <v>0</v>
      </c>
      <c r="L221">
        <v>7</v>
      </c>
      <c r="M221" t="b">
        <v>0</v>
      </c>
      <c r="N221" t="s">
        <v>8269</v>
      </c>
      <c r="O221">
        <v>18</v>
      </c>
      <c r="P221">
        <v>64.290000000000006</v>
      </c>
      <c r="Q221" s="12" t="s">
        <v>8315</v>
      </c>
      <c r="R221" t="s">
        <v>8316</v>
      </c>
      <c r="S221" s="16">
        <v>41795.598923611113</v>
      </c>
      <c r="T221" s="16">
        <v>41825.598923611113</v>
      </c>
      <c r="U221">
        <f t="shared" si="3"/>
        <v>64.290000000000006</v>
      </c>
    </row>
    <row r="222" spans="1:21" ht="32" x14ac:dyDescent="0.2">
      <c r="A222" s="10">
        <v>3981</v>
      </c>
      <c r="B222" s="3" t="s">
        <v>3358</v>
      </c>
      <c r="C222" s="3" t="s">
        <v>7469</v>
      </c>
      <c r="D222" s="6">
        <v>30000</v>
      </c>
      <c r="E222" s="8">
        <v>1225</v>
      </c>
      <c r="F222" t="s">
        <v>8220</v>
      </c>
      <c r="G222" t="s">
        <v>8223</v>
      </c>
      <c r="H222" t="s">
        <v>8245</v>
      </c>
      <c r="I222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8269</v>
      </c>
      <c r="O222">
        <v>4</v>
      </c>
      <c r="P222">
        <v>175</v>
      </c>
      <c r="Q222" s="12" t="s">
        <v>8315</v>
      </c>
      <c r="R222" t="s">
        <v>8316</v>
      </c>
      <c r="S222" s="16">
        <v>42508.179965277777</v>
      </c>
      <c r="T222" s="16">
        <v>42568.179965277777</v>
      </c>
      <c r="U222">
        <f t="shared" si="3"/>
        <v>175</v>
      </c>
    </row>
    <row r="223" spans="1:21" ht="48" x14ac:dyDescent="0.2">
      <c r="A223" s="10">
        <v>3982</v>
      </c>
      <c r="B223" s="3" t="s">
        <v>3978</v>
      </c>
      <c r="C223" s="3" t="s">
        <v>8088</v>
      </c>
      <c r="D223" s="6">
        <v>850</v>
      </c>
      <c r="E223" s="8">
        <v>170</v>
      </c>
      <c r="F223" t="s">
        <v>8220</v>
      </c>
      <c r="G223" t="s">
        <v>8224</v>
      </c>
      <c r="H223" t="s">
        <v>8246</v>
      </c>
      <c r="I223">
        <v>1436297180</v>
      </c>
      <c r="J223">
        <v>1431113180</v>
      </c>
      <c r="K223" t="b">
        <v>0</v>
      </c>
      <c r="L223">
        <v>5</v>
      </c>
      <c r="M223" t="b">
        <v>0</v>
      </c>
      <c r="N223" t="s">
        <v>8269</v>
      </c>
      <c r="O223">
        <v>20</v>
      </c>
      <c r="P223">
        <v>34</v>
      </c>
      <c r="Q223" s="12" t="s">
        <v>8315</v>
      </c>
      <c r="R223" t="s">
        <v>8316</v>
      </c>
      <c r="S223" s="16">
        <v>42132.809953703705</v>
      </c>
      <c r="T223" s="16">
        <v>42192.809953703705</v>
      </c>
      <c r="U223">
        <f t="shared" si="3"/>
        <v>34</v>
      </c>
    </row>
    <row r="224" spans="1:21" ht="48" x14ac:dyDescent="0.2">
      <c r="A224" s="10">
        <v>3983</v>
      </c>
      <c r="B224" s="3" t="s">
        <v>3979</v>
      </c>
      <c r="C224" s="3" t="s">
        <v>8089</v>
      </c>
      <c r="D224" s="6">
        <v>11140</v>
      </c>
      <c r="E224" s="8">
        <v>3877</v>
      </c>
      <c r="F224" t="s">
        <v>8220</v>
      </c>
      <c r="G224" t="s">
        <v>8223</v>
      </c>
      <c r="H224" t="s">
        <v>8245</v>
      </c>
      <c r="I224">
        <v>1400569140</v>
      </c>
      <c r="J224">
        <v>1397854356</v>
      </c>
      <c r="K224" t="b">
        <v>0</v>
      </c>
      <c r="L224">
        <v>46</v>
      </c>
      <c r="M224" t="b">
        <v>0</v>
      </c>
      <c r="N224" t="s">
        <v>8269</v>
      </c>
      <c r="O224">
        <v>35</v>
      </c>
      <c r="P224">
        <v>84.28</v>
      </c>
      <c r="Q224" s="12" t="s">
        <v>8315</v>
      </c>
      <c r="R224" t="s">
        <v>8316</v>
      </c>
      <c r="S224" s="16">
        <v>41747.86986111111</v>
      </c>
      <c r="T224" s="16">
        <v>41779.290972222225</v>
      </c>
      <c r="U224">
        <f t="shared" si="3"/>
        <v>84.28</v>
      </c>
    </row>
    <row r="225" spans="1:21" ht="48" x14ac:dyDescent="0.2">
      <c r="A225" s="10">
        <v>3984</v>
      </c>
      <c r="B225" s="3" t="s">
        <v>3980</v>
      </c>
      <c r="C225" s="3" t="s">
        <v>8090</v>
      </c>
      <c r="D225" s="6">
        <v>1500</v>
      </c>
      <c r="E225" s="8">
        <v>95</v>
      </c>
      <c r="F225" t="s">
        <v>8220</v>
      </c>
      <c r="G225" t="s">
        <v>8224</v>
      </c>
      <c r="H225" t="s">
        <v>8246</v>
      </c>
      <c r="I225">
        <v>1415404800</v>
      </c>
      <c r="J225">
        <v>1412809644</v>
      </c>
      <c r="K225" t="b">
        <v>0</v>
      </c>
      <c r="L225">
        <v>10</v>
      </c>
      <c r="M225" t="b">
        <v>0</v>
      </c>
      <c r="N225" t="s">
        <v>8269</v>
      </c>
      <c r="O225">
        <v>6</v>
      </c>
      <c r="P225">
        <v>9.5</v>
      </c>
      <c r="Q225" s="12" t="s">
        <v>8315</v>
      </c>
      <c r="R225" t="s">
        <v>8316</v>
      </c>
      <c r="S225" s="16">
        <v>41920.963472222218</v>
      </c>
      <c r="T225" s="16">
        <v>41951</v>
      </c>
      <c r="U225">
        <f t="shared" si="3"/>
        <v>9.5</v>
      </c>
    </row>
    <row r="226" spans="1:21" ht="48" x14ac:dyDescent="0.2">
      <c r="A226" s="10">
        <v>3985</v>
      </c>
      <c r="B226" s="3" t="s">
        <v>3981</v>
      </c>
      <c r="C226" s="3" t="s">
        <v>8091</v>
      </c>
      <c r="D226" s="6">
        <v>2000</v>
      </c>
      <c r="E226" s="8">
        <v>641</v>
      </c>
      <c r="F226" t="s">
        <v>8220</v>
      </c>
      <c r="G226" t="s">
        <v>8223</v>
      </c>
      <c r="H226" t="s">
        <v>8245</v>
      </c>
      <c r="I226">
        <v>1456002300</v>
      </c>
      <c r="J226">
        <v>1454173120</v>
      </c>
      <c r="K226" t="b">
        <v>0</v>
      </c>
      <c r="L226">
        <v>19</v>
      </c>
      <c r="M226" t="b">
        <v>0</v>
      </c>
      <c r="N226" t="s">
        <v>8269</v>
      </c>
      <c r="O226">
        <v>32</v>
      </c>
      <c r="P226">
        <v>33.74</v>
      </c>
      <c r="Q226" s="12" t="s">
        <v>8315</v>
      </c>
      <c r="R226" t="s">
        <v>8316</v>
      </c>
      <c r="S226" s="16">
        <v>42399.707407407404</v>
      </c>
      <c r="T226" s="16">
        <v>42420.878472222219</v>
      </c>
      <c r="U226">
        <f t="shared" si="3"/>
        <v>33.74</v>
      </c>
    </row>
    <row r="227" spans="1:21" ht="48" x14ac:dyDescent="0.2">
      <c r="A227" s="10">
        <v>3986</v>
      </c>
      <c r="B227" s="3" t="s">
        <v>3982</v>
      </c>
      <c r="C227" s="3" t="s">
        <v>8092</v>
      </c>
      <c r="D227" s="6">
        <v>5000</v>
      </c>
      <c r="E227" s="8">
        <v>488</v>
      </c>
      <c r="F227" t="s">
        <v>8220</v>
      </c>
      <c r="G227" t="s">
        <v>8224</v>
      </c>
      <c r="H227" t="s">
        <v>8246</v>
      </c>
      <c r="I227">
        <v>1462539840</v>
      </c>
      <c r="J227">
        <v>1460034594</v>
      </c>
      <c r="K227" t="b">
        <v>0</v>
      </c>
      <c r="L227">
        <v>13</v>
      </c>
      <c r="M227" t="b">
        <v>0</v>
      </c>
      <c r="N227" t="s">
        <v>8269</v>
      </c>
      <c r="O227">
        <v>10</v>
      </c>
      <c r="P227">
        <v>37.54</v>
      </c>
      <c r="Q227" s="12" t="s">
        <v>8315</v>
      </c>
      <c r="R227" t="s">
        <v>8316</v>
      </c>
      <c r="S227" s="16">
        <v>42467.548541666663</v>
      </c>
      <c r="T227" s="16">
        <v>42496.544444444444</v>
      </c>
      <c r="U227">
        <f t="shared" si="3"/>
        <v>37.54</v>
      </c>
    </row>
    <row r="228" spans="1:21" ht="48" x14ac:dyDescent="0.2">
      <c r="A228" s="10">
        <v>3987</v>
      </c>
      <c r="B228" s="3" t="s">
        <v>3983</v>
      </c>
      <c r="C228" s="3" t="s">
        <v>8093</v>
      </c>
      <c r="D228" s="6">
        <v>400</v>
      </c>
      <c r="E228" s="8">
        <v>151</v>
      </c>
      <c r="F228" t="s">
        <v>8220</v>
      </c>
      <c r="G228" t="s">
        <v>8224</v>
      </c>
      <c r="H228" t="s">
        <v>8246</v>
      </c>
      <c r="I228">
        <v>1400278290</v>
      </c>
      <c r="J228">
        <v>1399414290</v>
      </c>
      <c r="K228" t="b">
        <v>0</v>
      </c>
      <c r="L228">
        <v>13</v>
      </c>
      <c r="M228" t="b">
        <v>0</v>
      </c>
      <c r="N228" t="s">
        <v>8269</v>
      </c>
      <c r="O228">
        <v>38</v>
      </c>
      <c r="P228">
        <v>11.62</v>
      </c>
      <c r="Q228" s="12" t="s">
        <v>8315</v>
      </c>
      <c r="R228" t="s">
        <v>8316</v>
      </c>
      <c r="S228" s="16">
        <v>41765.92465277778</v>
      </c>
      <c r="T228" s="16">
        <v>41775.92465277778</v>
      </c>
      <c r="U228">
        <f t="shared" si="3"/>
        <v>11.62</v>
      </c>
    </row>
    <row r="229" spans="1:21" ht="16" x14ac:dyDescent="0.2">
      <c r="A229" s="10">
        <v>3988</v>
      </c>
      <c r="B229" s="3" t="s">
        <v>3984</v>
      </c>
      <c r="C229" s="3" t="s">
        <v>8094</v>
      </c>
      <c r="D229" s="6">
        <v>1500</v>
      </c>
      <c r="E229" s="8">
        <v>32</v>
      </c>
      <c r="F229" t="s">
        <v>8220</v>
      </c>
      <c r="G229" t="s">
        <v>8223</v>
      </c>
      <c r="H229" t="s">
        <v>8245</v>
      </c>
      <c r="I229">
        <v>1440813413</v>
      </c>
      <c r="J229">
        <v>1439517413</v>
      </c>
      <c r="K229" t="b">
        <v>0</v>
      </c>
      <c r="L229">
        <v>4</v>
      </c>
      <c r="M229" t="b">
        <v>0</v>
      </c>
      <c r="N229" t="s">
        <v>8269</v>
      </c>
      <c r="O229">
        <v>2</v>
      </c>
      <c r="P229">
        <v>8</v>
      </c>
      <c r="Q229" s="12" t="s">
        <v>8315</v>
      </c>
      <c r="R229" t="s">
        <v>8316</v>
      </c>
      <c r="S229" s="16">
        <v>42230.08116898148</v>
      </c>
      <c r="T229" s="16">
        <v>42245.08116898148</v>
      </c>
      <c r="U229">
        <f t="shared" si="3"/>
        <v>8</v>
      </c>
    </row>
    <row r="230" spans="1:21" ht="48" x14ac:dyDescent="0.2">
      <c r="A230" s="10">
        <v>3989</v>
      </c>
      <c r="B230" s="3" t="s">
        <v>3985</v>
      </c>
      <c r="C230" s="3" t="s">
        <v>8095</v>
      </c>
      <c r="D230" s="6">
        <v>3000</v>
      </c>
      <c r="E230" s="8">
        <v>0</v>
      </c>
      <c r="F230" t="s">
        <v>8220</v>
      </c>
      <c r="G230" t="s">
        <v>8223</v>
      </c>
      <c r="H230" t="s">
        <v>8245</v>
      </c>
      <c r="I230">
        <v>1447009181</v>
      </c>
      <c r="J230">
        <v>1444413581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2" t="s">
        <v>8315</v>
      </c>
      <c r="R230" t="s">
        <v>8316</v>
      </c>
      <c r="S230" s="16">
        <v>42286.749780092592</v>
      </c>
      <c r="T230" s="16">
        <v>42316.791446759264</v>
      </c>
      <c r="U230">
        <f t="shared" si="3"/>
        <v>0</v>
      </c>
    </row>
    <row r="231" spans="1:21" ht="48" x14ac:dyDescent="0.2">
      <c r="A231" s="10">
        <v>3990</v>
      </c>
      <c r="B231" s="3" t="s">
        <v>3986</v>
      </c>
      <c r="C231" s="3" t="s">
        <v>8096</v>
      </c>
      <c r="D231" s="6">
        <v>1650</v>
      </c>
      <c r="E231" s="8">
        <v>69</v>
      </c>
      <c r="F231" t="s">
        <v>8220</v>
      </c>
      <c r="G231" t="s">
        <v>8224</v>
      </c>
      <c r="H231" t="s">
        <v>8246</v>
      </c>
      <c r="I231">
        <v>1456934893</v>
      </c>
      <c r="J231">
        <v>1454342893</v>
      </c>
      <c r="K231" t="b">
        <v>0</v>
      </c>
      <c r="L231">
        <v>3</v>
      </c>
      <c r="M231" t="b">
        <v>0</v>
      </c>
      <c r="N231" t="s">
        <v>8269</v>
      </c>
      <c r="O231">
        <v>4</v>
      </c>
      <c r="P231">
        <v>23</v>
      </c>
      <c r="Q231" s="12" t="s">
        <v>8315</v>
      </c>
      <c r="R231" t="s">
        <v>8316</v>
      </c>
      <c r="S231" s="16">
        <v>42401.672372685185</v>
      </c>
      <c r="T231" s="16">
        <v>42431.672372685185</v>
      </c>
      <c r="U231">
        <f t="shared" si="3"/>
        <v>23</v>
      </c>
    </row>
    <row r="232" spans="1:21" ht="32" x14ac:dyDescent="0.2">
      <c r="A232" s="10">
        <v>3991</v>
      </c>
      <c r="B232" s="3" t="s">
        <v>3987</v>
      </c>
      <c r="C232" s="3" t="s">
        <v>8097</v>
      </c>
      <c r="D232" s="6">
        <v>500</v>
      </c>
      <c r="E232" s="8">
        <v>100</v>
      </c>
      <c r="F232" t="s">
        <v>8220</v>
      </c>
      <c r="G232" t="s">
        <v>8223</v>
      </c>
      <c r="H232" t="s">
        <v>8245</v>
      </c>
      <c r="I232">
        <v>1433086082</v>
      </c>
      <c r="J232">
        <v>1430494082</v>
      </c>
      <c r="K232" t="b">
        <v>0</v>
      </c>
      <c r="L232">
        <v>1</v>
      </c>
      <c r="M232" t="b">
        <v>0</v>
      </c>
      <c r="N232" t="s">
        <v>8269</v>
      </c>
      <c r="O232">
        <v>20</v>
      </c>
      <c r="P232">
        <v>100</v>
      </c>
      <c r="Q232" s="12" t="s">
        <v>8315</v>
      </c>
      <c r="R232" t="s">
        <v>8316</v>
      </c>
      <c r="S232" s="16">
        <v>42125.644467592589</v>
      </c>
      <c r="T232" s="16">
        <v>42155.644467592589</v>
      </c>
      <c r="U232">
        <f t="shared" si="3"/>
        <v>100</v>
      </c>
    </row>
    <row r="233" spans="1:21" ht="32" x14ac:dyDescent="0.2">
      <c r="A233" s="10">
        <v>3992</v>
      </c>
      <c r="B233" s="3" t="s">
        <v>3988</v>
      </c>
      <c r="C233" s="3" t="s">
        <v>8098</v>
      </c>
      <c r="D233" s="6">
        <v>10000</v>
      </c>
      <c r="E233" s="8">
        <v>541</v>
      </c>
      <c r="F233" t="s">
        <v>8220</v>
      </c>
      <c r="G233" t="s">
        <v>8223</v>
      </c>
      <c r="H233" t="s">
        <v>8245</v>
      </c>
      <c r="I233">
        <v>1449876859</v>
      </c>
      <c r="J233">
        <v>1444689259</v>
      </c>
      <c r="K233" t="b">
        <v>0</v>
      </c>
      <c r="L233">
        <v>9</v>
      </c>
      <c r="M233" t="b">
        <v>0</v>
      </c>
      <c r="N233" t="s">
        <v>8269</v>
      </c>
      <c r="O233">
        <v>5</v>
      </c>
      <c r="P233">
        <v>60.11</v>
      </c>
      <c r="Q233" s="12" t="s">
        <v>8315</v>
      </c>
      <c r="R233" t="s">
        <v>8316</v>
      </c>
      <c r="S233" s="16">
        <v>42289.94049768518</v>
      </c>
      <c r="T233" s="16">
        <v>42349.982164351852</v>
      </c>
      <c r="U233">
        <f t="shared" si="3"/>
        <v>60.11</v>
      </c>
    </row>
    <row r="234" spans="1:21" ht="32" x14ac:dyDescent="0.2">
      <c r="A234" s="10">
        <v>3993</v>
      </c>
      <c r="B234" s="3" t="s">
        <v>3989</v>
      </c>
      <c r="C234" s="3" t="s">
        <v>8099</v>
      </c>
      <c r="D234" s="6">
        <v>50000</v>
      </c>
      <c r="E234" s="8">
        <v>3</v>
      </c>
      <c r="F234" t="s">
        <v>8220</v>
      </c>
      <c r="G234" t="s">
        <v>8223</v>
      </c>
      <c r="H234" t="s">
        <v>8245</v>
      </c>
      <c r="I234">
        <v>1431549912</v>
      </c>
      <c r="J234">
        <v>1428957912</v>
      </c>
      <c r="K234" t="b">
        <v>0</v>
      </c>
      <c r="L234">
        <v>1</v>
      </c>
      <c r="M234" t="b">
        <v>0</v>
      </c>
      <c r="N234" t="s">
        <v>8269</v>
      </c>
      <c r="O234">
        <v>0</v>
      </c>
      <c r="P234">
        <v>3</v>
      </c>
      <c r="Q234" s="12" t="s">
        <v>8315</v>
      </c>
      <c r="R234" t="s">
        <v>8316</v>
      </c>
      <c r="S234" s="16">
        <v>42107.864722222221</v>
      </c>
      <c r="T234" s="16">
        <v>42137.864722222221</v>
      </c>
      <c r="U234">
        <f t="shared" si="3"/>
        <v>3</v>
      </c>
    </row>
    <row r="235" spans="1:21" ht="32" x14ac:dyDescent="0.2">
      <c r="A235" s="10">
        <v>3994</v>
      </c>
      <c r="B235" s="3" t="s">
        <v>3990</v>
      </c>
      <c r="C235" s="3" t="s">
        <v>8100</v>
      </c>
      <c r="D235" s="6">
        <v>2000</v>
      </c>
      <c r="E235" s="8">
        <v>5</v>
      </c>
      <c r="F235" t="s">
        <v>8220</v>
      </c>
      <c r="G235" t="s">
        <v>8223</v>
      </c>
      <c r="H235" t="s">
        <v>8245</v>
      </c>
      <c r="I235">
        <v>1405761690</v>
      </c>
      <c r="J235">
        <v>1403169690</v>
      </c>
      <c r="K235" t="b">
        <v>0</v>
      </c>
      <c r="L235">
        <v>1</v>
      </c>
      <c r="M235" t="b">
        <v>0</v>
      </c>
      <c r="N235" t="s">
        <v>8269</v>
      </c>
      <c r="O235">
        <v>0</v>
      </c>
      <c r="P235">
        <v>5</v>
      </c>
      <c r="Q235" s="12" t="s">
        <v>8315</v>
      </c>
      <c r="R235" t="s">
        <v>8316</v>
      </c>
      <c r="S235" s="16">
        <v>41809.389930555553</v>
      </c>
      <c r="T235" s="16">
        <v>41839.389930555553</v>
      </c>
      <c r="U235">
        <f t="shared" si="3"/>
        <v>5</v>
      </c>
    </row>
    <row r="236" spans="1:21" ht="48" x14ac:dyDescent="0.2">
      <c r="A236" s="10">
        <v>3995</v>
      </c>
      <c r="B236" s="3" t="s">
        <v>3991</v>
      </c>
      <c r="C236" s="3" t="s">
        <v>8101</v>
      </c>
      <c r="D236" s="6">
        <v>200</v>
      </c>
      <c r="E236" s="8">
        <v>70</v>
      </c>
      <c r="F236" t="s">
        <v>8220</v>
      </c>
      <c r="G236" t="s">
        <v>8224</v>
      </c>
      <c r="H236" t="s">
        <v>8246</v>
      </c>
      <c r="I236">
        <v>1423913220</v>
      </c>
      <c r="J236">
        <v>1421339077</v>
      </c>
      <c r="K236" t="b">
        <v>0</v>
      </c>
      <c r="L236">
        <v>4</v>
      </c>
      <c r="M236" t="b">
        <v>0</v>
      </c>
      <c r="N236" t="s">
        <v>8269</v>
      </c>
      <c r="O236">
        <v>35</v>
      </c>
      <c r="P236">
        <v>17.5</v>
      </c>
      <c r="Q236" s="12" t="s">
        <v>8315</v>
      </c>
      <c r="R236" t="s">
        <v>8316</v>
      </c>
      <c r="S236" s="16">
        <v>42019.683761574073</v>
      </c>
      <c r="T236" s="16">
        <v>42049.477083333331</v>
      </c>
      <c r="U236">
        <f t="shared" si="3"/>
        <v>17.5</v>
      </c>
    </row>
    <row r="237" spans="1:21" ht="48" x14ac:dyDescent="0.2">
      <c r="A237" s="10">
        <v>3996</v>
      </c>
      <c r="B237" s="3" t="s">
        <v>3992</v>
      </c>
      <c r="C237" s="3" t="s">
        <v>8102</v>
      </c>
      <c r="D237" s="6">
        <v>3000</v>
      </c>
      <c r="E237" s="8">
        <v>497</v>
      </c>
      <c r="F237" t="s">
        <v>8220</v>
      </c>
      <c r="G237" t="s">
        <v>8223</v>
      </c>
      <c r="H237" t="s">
        <v>8245</v>
      </c>
      <c r="I237">
        <v>1416499440</v>
      </c>
      <c r="J237">
        <v>1415341464</v>
      </c>
      <c r="K237" t="b">
        <v>0</v>
      </c>
      <c r="L237">
        <v>17</v>
      </c>
      <c r="M237" t="b">
        <v>0</v>
      </c>
      <c r="N237" t="s">
        <v>8269</v>
      </c>
      <c r="O237">
        <v>17</v>
      </c>
      <c r="P237">
        <v>29.24</v>
      </c>
      <c r="Q237" s="12" t="s">
        <v>8315</v>
      </c>
      <c r="R237" t="s">
        <v>8316</v>
      </c>
      <c r="S237" s="16">
        <v>41950.26694444444</v>
      </c>
      <c r="T237" s="16">
        <v>41963.669444444444</v>
      </c>
      <c r="U237">
        <f t="shared" si="3"/>
        <v>29.24</v>
      </c>
    </row>
    <row r="238" spans="1:21" ht="48" x14ac:dyDescent="0.2">
      <c r="A238" s="10">
        <v>3997</v>
      </c>
      <c r="B238" s="3" t="s">
        <v>3993</v>
      </c>
      <c r="C238" s="3" t="s">
        <v>8103</v>
      </c>
      <c r="D238" s="6">
        <v>3000</v>
      </c>
      <c r="E238" s="8">
        <v>0</v>
      </c>
      <c r="F238" t="s">
        <v>8220</v>
      </c>
      <c r="G238" t="s">
        <v>8224</v>
      </c>
      <c r="H238" t="s">
        <v>8246</v>
      </c>
      <c r="I238">
        <v>1428222221</v>
      </c>
      <c r="J238">
        <v>1425633821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2" t="s">
        <v>8315</v>
      </c>
      <c r="R238" t="s">
        <v>8316</v>
      </c>
      <c r="S238" s="16">
        <v>42069.391446759255</v>
      </c>
      <c r="T238" s="16">
        <v>42099.349780092598</v>
      </c>
      <c r="U238">
        <f t="shared" si="3"/>
        <v>0</v>
      </c>
    </row>
    <row r="239" spans="1:21" ht="32" x14ac:dyDescent="0.2">
      <c r="A239" s="10">
        <v>3998</v>
      </c>
      <c r="B239" s="3" t="s">
        <v>3994</v>
      </c>
      <c r="C239" s="3" t="s">
        <v>8104</v>
      </c>
      <c r="D239" s="6">
        <v>1250</v>
      </c>
      <c r="E239" s="8">
        <v>715</v>
      </c>
      <c r="F239" t="s">
        <v>8220</v>
      </c>
      <c r="G239" t="s">
        <v>8223</v>
      </c>
      <c r="H239" t="s">
        <v>8245</v>
      </c>
      <c r="I239">
        <v>1427580426</v>
      </c>
      <c r="J239">
        <v>1424992026</v>
      </c>
      <c r="K239" t="b">
        <v>0</v>
      </c>
      <c r="L239">
        <v>12</v>
      </c>
      <c r="M239" t="b">
        <v>0</v>
      </c>
      <c r="N239" t="s">
        <v>8269</v>
      </c>
      <c r="O239">
        <v>57</v>
      </c>
      <c r="P239">
        <v>59.58</v>
      </c>
      <c r="Q239" s="12" t="s">
        <v>8315</v>
      </c>
      <c r="R239" t="s">
        <v>8316</v>
      </c>
      <c r="S239" s="16">
        <v>42061.963263888887</v>
      </c>
      <c r="T239" s="16">
        <v>42091.921597222223</v>
      </c>
      <c r="U239">
        <f t="shared" si="3"/>
        <v>59.58</v>
      </c>
    </row>
    <row r="240" spans="1:21" ht="48" x14ac:dyDescent="0.2">
      <c r="A240" s="10">
        <v>3999</v>
      </c>
      <c r="B240" s="3" t="s">
        <v>3995</v>
      </c>
      <c r="C240" s="3" t="s">
        <v>8105</v>
      </c>
      <c r="D240" s="6">
        <v>7000</v>
      </c>
      <c r="E240" s="8">
        <v>1156</v>
      </c>
      <c r="F240" t="s">
        <v>8220</v>
      </c>
      <c r="G240" t="s">
        <v>8223</v>
      </c>
      <c r="H240" t="s">
        <v>8245</v>
      </c>
      <c r="I240">
        <v>1409514709</v>
      </c>
      <c r="J240">
        <v>1406058798</v>
      </c>
      <c r="K240" t="b">
        <v>0</v>
      </c>
      <c r="L240">
        <v>14</v>
      </c>
      <c r="M240" t="b">
        <v>0</v>
      </c>
      <c r="N240" t="s">
        <v>8269</v>
      </c>
      <c r="O240">
        <v>17</v>
      </c>
      <c r="P240">
        <v>82.57</v>
      </c>
      <c r="Q240" s="12" t="s">
        <v>8315</v>
      </c>
      <c r="R240" t="s">
        <v>8316</v>
      </c>
      <c r="S240" s="16">
        <v>41842.828680555554</v>
      </c>
      <c r="T240" s="16">
        <v>41882.827650462961</v>
      </c>
      <c r="U240">
        <f t="shared" si="3"/>
        <v>82.57</v>
      </c>
    </row>
    <row r="241" spans="1:21" ht="16" x14ac:dyDescent="0.2">
      <c r="A241" s="10">
        <v>4000</v>
      </c>
      <c r="B241" s="3" t="s">
        <v>3996</v>
      </c>
      <c r="C241" s="3" t="s">
        <v>8106</v>
      </c>
      <c r="D241" s="6">
        <v>8000</v>
      </c>
      <c r="E241" s="8">
        <v>10</v>
      </c>
      <c r="F241" t="s">
        <v>8220</v>
      </c>
      <c r="G241" t="s">
        <v>8223</v>
      </c>
      <c r="H241" t="s">
        <v>8245</v>
      </c>
      <c r="I241">
        <v>1462631358</v>
      </c>
      <c r="J241">
        <v>1457450958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10</v>
      </c>
      <c r="Q241" s="12" t="s">
        <v>8315</v>
      </c>
      <c r="R241" t="s">
        <v>8316</v>
      </c>
      <c r="S241" s="16">
        <v>42437.64534722222</v>
      </c>
      <c r="T241" s="16">
        <v>42497.603680555556</v>
      </c>
      <c r="U241">
        <f t="shared" si="3"/>
        <v>10</v>
      </c>
    </row>
    <row r="242" spans="1:21" ht="48" x14ac:dyDescent="0.2">
      <c r="A242" s="10">
        <v>4001</v>
      </c>
      <c r="B242" s="3" t="s">
        <v>3997</v>
      </c>
      <c r="C242" s="3" t="s">
        <v>8107</v>
      </c>
      <c r="D242" s="6">
        <v>1200</v>
      </c>
      <c r="E242" s="8">
        <v>453</v>
      </c>
      <c r="F242" t="s">
        <v>8220</v>
      </c>
      <c r="G242" t="s">
        <v>8224</v>
      </c>
      <c r="H242" t="s">
        <v>8246</v>
      </c>
      <c r="I242">
        <v>1488394800</v>
      </c>
      <c r="J242">
        <v>1486681708</v>
      </c>
      <c r="K242" t="b">
        <v>0</v>
      </c>
      <c r="L242">
        <v>14</v>
      </c>
      <c r="M242" t="b">
        <v>0</v>
      </c>
      <c r="N242" t="s">
        <v>8269</v>
      </c>
      <c r="O242">
        <v>38</v>
      </c>
      <c r="P242">
        <v>32.36</v>
      </c>
      <c r="Q242" s="12" t="s">
        <v>8315</v>
      </c>
      <c r="R242" t="s">
        <v>8316</v>
      </c>
      <c r="S242" s="16">
        <v>42775.964212962965</v>
      </c>
      <c r="T242" s="16">
        <v>42795.791666666672</v>
      </c>
      <c r="U242">
        <f t="shared" si="3"/>
        <v>32.36</v>
      </c>
    </row>
    <row r="243" spans="1:21" ht="48" x14ac:dyDescent="0.2">
      <c r="A243" s="10">
        <v>4002</v>
      </c>
      <c r="B243" s="3" t="s">
        <v>3998</v>
      </c>
      <c r="C243" s="3" t="s">
        <v>8108</v>
      </c>
      <c r="D243" s="6">
        <v>1250</v>
      </c>
      <c r="E243" s="8">
        <v>23</v>
      </c>
      <c r="F243" t="s">
        <v>8220</v>
      </c>
      <c r="G243" t="s">
        <v>8223</v>
      </c>
      <c r="H243" t="s">
        <v>8245</v>
      </c>
      <c r="I243">
        <v>1411779761</v>
      </c>
      <c r="J243">
        <v>1409187761</v>
      </c>
      <c r="K243" t="b">
        <v>0</v>
      </c>
      <c r="L243">
        <v>4</v>
      </c>
      <c r="M243" t="b">
        <v>0</v>
      </c>
      <c r="N243" t="s">
        <v>8269</v>
      </c>
      <c r="O243">
        <v>2</v>
      </c>
      <c r="P243">
        <v>5.75</v>
      </c>
      <c r="Q243" s="12" t="s">
        <v>8315</v>
      </c>
      <c r="R243" t="s">
        <v>8316</v>
      </c>
      <c r="S243" s="16">
        <v>41879.043530092589</v>
      </c>
      <c r="T243" s="16">
        <v>41909.043530092589</v>
      </c>
      <c r="U243">
        <f t="shared" si="3"/>
        <v>5.75</v>
      </c>
    </row>
    <row r="244" spans="1:21" ht="48" x14ac:dyDescent="0.2">
      <c r="A244" s="10">
        <v>4003</v>
      </c>
      <c r="B244" s="3" t="s">
        <v>3999</v>
      </c>
      <c r="C244" s="3" t="s">
        <v>8071</v>
      </c>
      <c r="D244" s="6">
        <v>2000</v>
      </c>
      <c r="E244" s="8">
        <v>201</v>
      </c>
      <c r="F244" t="s">
        <v>8220</v>
      </c>
      <c r="G244" t="s">
        <v>8223</v>
      </c>
      <c r="H244" t="s">
        <v>8245</v>
      </c>
      <c r="I244">
        <v>1424009147</v>
      </c>
      <c r="J244">
        <v>1421417147</v>
      </c>
      <c r="K244" t="b">
        <v>0</v>
      </c>
      <c r="L244">
        <v>2</v>
      </c>
      <c r="M244" t="b">
        <v>0</v>
      </c>
      <c r="N244" t="s">
        <v>8269</v>
      </c>
      <c r="O244">
        <v>10</v>
      </c>
      <c r="P244">
        <v>100.5</v>
      </c>
      <c r="Q244" s="12" t="s">
        <v>8315</v>
      </c>
      <c r="R244" t="s">
        <v>8316</v>
      </c>
      <c r="S244" s="16">
        <v>42020.587349537032</v>
      </c>
      <c r="T244" s="16">
        <v>42050.587349537032</v>
      </c>
      <c r="U244">
        <f t="shared" si="3"/>
        <v>100.5</v>
      </c>
    </row>
    <row r="245" spans="1:21" ht="16" x14ac:dyDescent="0.2">
      <c r="A245" s="10">
        <v>4004</v>
      </c>
      <c r="B245" s="3" t="s">
        <v>4000</v>
      </c>
      <c r="C245" s="3" t="s">
        <v>8109</v>
      </c>
      <c r="D245" s="6">
        <v>500</v>
      </c>
      <c r="E245" s="8">
        <v>1</v>
      </c>
      <c r="F245" t="s">
        <v>8220</v>
      </c>
      <c r="G245" t="s">
        <v>8223</v>
      </c>
      <c r="H245" t="s">
        <v>8245</v>
      </c>
      <c r="I245">
        <v>1412740457</v>
      </c>
      <c r="J245">
        <v>1410148457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</v>
      </c>
      <c r="Q245" s="12" t="s">
        <v>8315</v>
      </c>
      <c r="R245" t="s">
        <v>8316</v>
      </c>
      <c r="S245" s="16">
        <v>41890.16269675926</v>
      </c>
      <c r="T245" s="16">
        <v>41920.16269675926</v>
      </c>
      <c r="U245">
        <f t="shared" si="3"/>
        <v>1</v>
      </c>
    </row>
    <row r="246" spans="1:21" ht="48" x14ac:dyDescent="0.2">
      <c r="A246" s="10">
        <v>4005</v>
      </c>
      <c r="B246" s="3" t="s">
        <v>4001</v>
      </c>
      <c r="C246" s="3" t="s">
        <v>8110</v>
      </c>
      <c r="D246" s="6">
        <v>3000</v>
      </c>
      <c r="E246" s="8">
        <v>40</v>
      </c>
      <c r="F246" t="s">
        <v>8220</v>
      </c>
      <c r="G246" t="s">
        <v>8223</v>
      </c>
      <c r="H246" t="s">
        <v>8245</v>
      </c>
      <c r="I246">
        <v>1413832985</v>
      </c>
      <c r="J246">
        <v>1408648985</v>
      </c>
      <c r="K246" t="b">
        <v>0</v>
      </c>
      <c r="L246">
        <v>2</v>
      </c>
      <c r="M246" t="b">
        <v>0</v>
      </c>
      <c r="N246" t="s">
        <v>8269</v>
      </c>
      <c r="O246">
        <v>1</v>
      </c>
      <c r="P246">
        <v>20</v>
      </c>
      <c r="Q246" s="12" t="s">
        <v>8315</v>
      </c>
      <c r="R246" t="s">
        <v>8316</v>
      </c>
      <c r="S246" s="16">
        <v>41872.807696759257</v>
      </c>
      <c r="T246" s="16">
        <v>41932.807696759257</v>
      </c>
      <c r="U246">
        <f t="shared" si="3"/>
        <v>20</v>
      </c>
    </row>
    <row r="247" spans="1:21" ht="48" x14ac:dyDescent="0.2">
      <c r="A247" s="10">
        <v>4006</v>
      </c>
      <c r="B247" s="3" t="s">
        <v>4002</v>
      </c>
      <c r="C247" s="3" t="s">
        <v>8111</v>
      </c>
      <c r="D247" s="6">
        <v>30000</v>
      </c>
      <c r="E247" s="8">
        <v>2</v>
      </c>
      <c r="F247" t="s">
        <v>8220</v>
      </c>
      <c r="G247" t="s">
        <v>8223</v>
      </c>
      <c r="H247" t="s">
        <v>8245</v>
      </c>
      <c r="I247">
        <v>1455647587</v>
      </c>
      <c r="J247">
        <v>1453487587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</v>
      </c>
      <c r="Q247" s="12" t="s">
        <v>8315</v>
      </c>
      <c r="R247" t="s">
        <v>8316</v>
      </c>
      <c r="S247" s="16">
        <v>42391.772997685184</v>
      </c>
      <c r="T247" s="16">
        <v>42416.772997685184</v>
      </c>
      <c r="U247">
        <f t="shared" si="3"/>
        <v>2</v>
      </c>
    </row>
    <row r="248" spans="1:21" ht="48" x14ac:dyDescent="0.2">
      <c r="A248" s="10">
        <v>4007</v>
      </c>
      <c r="B248" s="3" t="s">
        <v>4003</v>
      </c>
      <c r="C248" s="3" t="s">
        <v>8112</v>
      </c>
      <c r="D248" s="6">
        <v>2000</v>
      </c>
      <c r="E248" s="8">
        <v>5</v>
      </c>
      <c r="F248" t="s">
        <v>8220</v>
      </c>
      <c r="G248" t="s">
        <v>8223</v>
      </c>
      <c r="H248" t="s">
        <v>8245</v>
      </c>
      <c r="I248">
        <v>1409070480</v>
      </c>
      <c r="J248">
        <v>1406572381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5</v>
      </c>
      <c r="Q248" s="12" t="s">
        <v>8315</v>
      </c>
      <c r="R248" t="s">
        <v>8316</v>
      </c>
      <c r="S248" s="16">
        <v>41848.772928240738</v>
      </c>
      <c r="T248" s="16">
        <v>41877.686111111114</v>
      </c>
      <c r="U248">
        <f t="shared" si="3"/>
        <v>5</v>
      </c>
    </row>
    <row r="249" spans="1:21" ht="48" x14ac:dyDescent="0.2">
      <c r="A249" s="10">
        <v>4008</v>
      </c>
      <c r="B249" s="3" t="s">
        <v>4004</v>
      </c>
      <c r="C249" s="3" t="s">
        <v>8113</v>
      </c>
      <c r="D249" s="6">
        <v>1000</v>
      </c>
      <c r="E249" s="8">
        <v>60</v>
      </c>
      <c r="F249" t="s">
        <v>8220</v>
      </c>
      <c r="G249" t="s">
        <v>8224</v>
      </c>
      <c r="H249" t="s">
        <v>8246</v>
      </c>
      <c r="I249">
        <v>1437606507</v>
      </c>
      <c r="J249">
        <v>1435014507</v>
      </c>
      <c r="K249" t="b">
        <v>0</v>
      </c>
      <c r="L249">
        <v>4</v>
      </c>
      <c r="M249" t="b">
        <v>0</v>
      </c>
      <c r="N249" t="s">
        <v>8269</v>
      </c>
      <c r="O249">
        <v>6</v>
      </c>
      <c r="P249">
        <v>15</v>
      </c>
      <c r="Q249" s="12" t="s">
        <v>8315</v>
      </c>
      <c r="R249" t="s">
        <v>8316</v>
      </c>
      <c r="S249" s="16">
        <v>42177.964201388888</v>
      </c>
      <c r="T249" s="16">
        <v>42207.964201388888</v>
      </c>
      <c r="U249">
        <f t="shared" si="3"/>
        <v>15</v>
      </c>
    </row>
    <row r="250" spans="1:21" ht="48" x14ac:dyDescent="0.2">
      <c r="A250" s="10">
        <v>4009</v>
      </c>
      <c r="B250" s="3" t="s">
        <v>4005</v>
      </c>
      <c r="C250" s="3" t="s">
        <v>8114</v>
      </c>
      <c r="D250" s="6">
        <v>1930</v>
      </c>
      <c r="E250" s="8">
        <v>75</v>
      </c>
      <c r="F250" t="s">
        <v>8220</v>
      </c>
      <c r="G250" t="s">
        <v>8224</v>
      </c>
      <c r="H250" t="s">
        <v>8246</v>
      </c>
      <c r="I250">
        <v>1410281360</v>
      </c>
      <c r="J250">
        <v>1406825360</v>
      </c>
      <c r="K250" t="b">
        <v>0</v>
      </c>
      <c r="L250">
        <v>3</v>
      </c>
      <c r="M250" t="b">
        <v>0</v>
      </c>
      <c r="N250" t="s">
        <v>8269</v>
      </c>
      <c r="O250">
        <v>4</v>
      </c>
      <c r="P250">
        <v>25</v>
      </c>
      <c r="Q250" s="12" t="s">
        <v>8315</v>
      </c>
      <c r="R250" t="s">
        <v>8316</v>
      </c>
      <c r="S250" s="16">
        <v>41851.700925925928</v>
      </c>
      <c r="T250" s="16">
        <v>41891.700925925928</v>
      </c>
      <c r="U250">
        <f t="shared" si="3"/>
        <v>25</v>
      </c>
    </row>
    <row r="251" spans="1:21" ht="48" x14ac:dyDescent="0.2">
      <c r="A251" s="10">
        <v>4010</v>
      </c>
      <c r="B251" s="3" t="s">
        <v>4006</v>
      </c>
      <c r="C251" s="3" t="s">
        <v>8115</v>
      </c>
      <c r="D251" s="6">
        <v>7200</v>
      </c>
      <c r="E251" s="8">
        <v>1742</v>
      </c>
      <c r="F251" t="s">
        <v>8220</v>
      </c>
      <c r="G251" t="s">
        <v>8223</v>
      </c>
      <c r="H251" t="s">
        <v>8245</v>
      </c>
      <c r="I251">
        <v>1414348166</v>
      </c>
      <c r="J251">
        <v>1412879366</v>
      </c>
      <c r="K251" t="b">
        <v>0</v>
      </c>
      <c r="L251">
        <v>38</v>
      </c>
      <c r="M251" t="b">
        <v>0</v>
      </c>
      <c r="N251" t="s">
        <v>8269</v>
      </c>
      <c r="O251">
        <v>24</v>
      </c>
      <c r="P251">
        <v>45.84</v>
      </c>
      <c r="Q251" s="12" t="s">
        <v>8315</v>
      </c>
      <c r="R251" t="s">
        <v>8316</v>
      </c>
      <c r="S251" s="16">
        <v>41921.770439814813</v>
      </c>
      <c r="T251" s="16">
        <v>41938.770439814813</v>
      </c>
      <c r="U251">
        <f t="shared" si="3"/>
        <v>45.84</v>
      </c>
    </row>
    <row r="252" spans="1:21" ht="48" x14ac:dyDescent="0.2">
      <c r="A252" s="10">
        <v>4011</v>
      </c>
      <c r="B252" s="3" t="s">
        <v>4007</v>
      </c>
      <c r="C252" s="3" t="s">
        <v>8116</v>
      </c>
      <c r="D252" s="6">
        <v>250</v>
      </c>
      <c r="E252" s="8">
        <v>19</v>
      </c>
      <c r="F252" t="s">
        <v>8220</v>
      </c>
      <c r="G252" t="s">
        <v>8224</v>
      </c>
      <c r="H252" t="s">
        <v>8246</v>
      </c>
      <c r="I252">
        <v>1422450278</v>
      </c>
      <c r="J252">
        <v>1419858278</v>
      </c>
      <c r="K252" t="b">
        <v>0</v>
      </c>
      <c r="L252">
        <v>4</v>
      </c>
      <c r="M252" t="b">
        <v>0</v>
      </c>
      <c r="N252" t="s">
        <v>8269</v>
      </c>
      <c r="O252">
        <v>8</v>
      </c>
      <c r="P252">
        <v>4.75</v>
      </c>
      <c r="Q252" s="12" t="s">
        <v>8315</v>
      </c>
      <c r="R252" t="s">
        <v>8316</v>
      </c>
      <c r="S252" s="16">
        <v>42002.54488425926</v>
      </c>
      <c r="T252" s="16">
        <v>42032.54488425926</v>
      </c>
      <c r="U252">
        <f t="shared" si="3"/>
        <v>4.75</v>
      </c>
    </row>
    <row r="253" spans="1:21" ht="48" x14ac:dyDescent="0.2">
      <c r="A253" s="10">
        <v>4012</v>
      </c>
      <c r="B253" s="3" t="s">
        <v>4008</v>
      </c>
      <c r="C253" s="3" t="s">
        <v>8117</v>
      </c>
      <c r="D253" s="6">
        <v>575</v>
      </c>
      <c r="E253" s="8">
        <v>0</v>
      </c>
      <c r="F253" t="s">
        <v>8220</v>
      </c>
      <c r="G253" t="s">
        <v>8224</v>
      </c>
      <c r="H253" t="s">
        <v>8246</v>
      </c>
      <c r="I253">
        <v>1430571849</v>
      </c>
      <c r="J253">
        <v>1427979849</v>
      </c>
      <c r="K253" t="b">
        <v>0</v>
      </c>
      <c r="L253">
        <v>0</v>
      </c>
      <c r="M253" t="b">
        <v>0</v>
      </c>
      <c r="N253" t="s">
        <v>8269</v>
      </c>
      <c r="O253">
        <v>0</v>
      </c>
      <c r="P253">
        <v>0</v>
      </c>
      <c r="Q253" s="12" t="s">
        <v>8315</v>
      </c>
      <c r="R253" t="s">
        <v>8316</v>
      </c>
      <c r="S253" s="16">
        <v>42096.544548611113</v>
      </c>
      <c r="T253" s="16">
        <v>42126.544548611113</v>
      </c>
      <c r="U253">
        <f t="shared" si="3"/>
        <v>0</v>
      </c>
    </row>
    <row r="254" spans="1:21" ht="48" x14ac:dyDescent="0.2">
      <c r="A254" s="10">
        <v>4013</v>
      </c>
      <c r="B254" s="3" t="s">
        <v>4009</v>
      </c>
      <c r="C254" s="3" t="s">
        <v>8118</v>
      </c>
      <c r="D254" s="6">
        <v>2000</v>
      </c>
      <c r="E254" s="8">
        <v>26</v>
      </c>
      <c r="F254" t="s">
        <v>8220</v>
      </c>
      <c r="G254" t="s">
        <v>8223</v>
      </c>
      <c r="H254" t="s">
        <v>8245</v>
      </c>
      <c r="I254">
        <v>1424070823</v>
      </c>
      <c r="J254">
        <v>1421478823</v>
      </c>
      <c r="K254" t="b">
        <v>0</v>
      </c>
      <c r="L254">
        <v>2</v>
      </c>
      <c r="M254" t="b">
        <v>0</v>
      </c>
      <c r="N254" t="s">
        <v>8269</v>
      </c>
      <c r="O254">
        <v>1</v>
      </c>
      <c r="P254">
        <v>13</v>
      </c>
      <c r="Q254" s="12" t="s">
        <v>8315</v>
      </c>
      <c r="R254" t="s">
        <v>8316</v>
      </c>
      <c r="S254" s="16">
        <v>42021.301192129627</v>
      </c>
      <c r="T254" s="16">
        <v>42051.301192129627</v>
      </c>
      <c r="U254">
        <f t="shared" si="3"/>
        <v>13</v>
      </c>
    </row>
    <row r="255" spans="1:21" ht="48" x14ac:dyDescent="0.2">
      <c r="A255" s="10">
        <v>4014</v>
      </c>
      <c r="B255" s="3" t="s">
        <v>4010</v>
      </c>
      <c r="C255" s="3" t="s">
        <v>8119</v>
      </c>
      <c r="D255" s="6">
        <v>9000</v>
      </c>
      <c r="E255" s="8">
        <v>0</v>
      </c>
      <c r="F255" t="s">
        <v>8220</v>
      </c>
      <c r="G255" t="s">
        <v>8223</v>
      </c>
      <c r="H255" t="s">
        <v>8245</v>
      </c>
      <c r="I255">
        <v>1457157269</v>
      </c>
      <c r="J255">
        <v>1455861269</v>
      </c>
      <c r="K255" t="b">
        <v>0</v>
      </c>
      <c r="L255">
        <v>0</v>
      </c>
      <c r="M255" t="b">
        <v>0</v>
      </c>
      <c r="N255" t="s">
        <v>8269</v>
      </c>
      <c r="O255">
        <v>0</v>
      </c>
      <c r="P255">
        <v>0</v>
      </c>
      <c r="Q255" s="12" t="s">
        <v>8315</v>
      </c>
      <c r="R255" t="s">
        <v>8316</v>
      </c>
      <c r="S255" s="16">
        <v>42419.246168981481</v>
      </c>
      <c r="T255" s="16">
        <v>42434.246168981481</v>
      </c>
      <c r="U255">
        <f t="shared" si="3"/>
        <v>0</v>
      </c>
    </row>
    <row r="256" spans="1:21" ht="48" x14ac:dyDescent="0.2">
      <c r="A256" s="10">
        <v>4015</v>
      </c>
      <c r="B256" s="3" t="s">
        <v>4011</v>
      </c>
      <c r="C256" s="3" t="s">
        <v>8120</v>
      </c>
      <c r="D256" s="6">
        <v>7000</v>
      </c>
      <c r="E256" s="8">
        <v>1</v>
      </c>
      <c r="F256" t="s">
        <v>8220</v>
      </c>
      <c r="G256" t="s">
        <v>8223</v>
      </c>
      <c r="H256" t="s">
        <v>8245</v>
      </c>
      <c r="I256">
        <v>1437331463</v>
      </c>
      <c r="J256">
        <v>1434739463</v>
      </c>
      <c r="K256" t="b">
        <v>0</v>
      </c>
      <c r="L256">
        <v>1</v>
      </c>
      <c r="M256" t="b">
        <v>0</v>
      </c>
      <c r="N256" t="s">
        <v>8269</v>
      </c>
      <c r="O256">
        <v>0</v>
      </c>
      <c r="P256">
        <v>1</v>
      </c>
      <c r="Q256" s="12" t="s">
        <v>8315</v>
      </c>
      <c r="R256" t="s">
        <v>8316</v>
      </c>
      <c r="S256" s="16">
        <v>42174.780821759254</v>
      </c>
      <c r="T256" s="16">
        <v>42204.780821759254</v>
      </c>
      <c r="U256">
        <f t="shared" si="3"/>
        <v>1</v>
      </c>
    </row>
    <row r="257" spans="1:21" ht="48" x14ac:dyDescent="0.2">
      <c r="A257" s="10">
        <v>4016</v>
      </c>
      <c r="B257" s="3" t="s">
        <v>4012</v>
      </c>
      <c r="C257" s="3" t="s">
        <v>8121</v>
      </c>
      <c r="D257" s="6">
        <v>500</v>
      </c>
      <c r="E257" s="8">
        <v>70</v>
      </c>
      <c r="F257" t="s">
        <v>8220</v>
      </c>
      <c r="G257" t="s">
        <v>8224</v>
      </c>
      <c r="H257" t="s">
        <v>8246</v>
      </c>
      <c r="I257">
        <v>1410987400</v>
      </c>
      <c r="J257">
        <v>1408395400</v>
      </c>
      <c r="K257" t="b">
        <v>0</v>
      </c>
      <c r="L257">
        <v>7</v>
      </c>
      <c r="M257" t="b">
        <v>0</v>
      </c>
      <c r="N257" t="s">
        <v>8269</v>
      </c>
      <c r="O257">
        <v>14</v>
      </c>
      <c r="P257">
        <v>10</v>
      </c>
      <c r="Q257" s="12" t="s">
        <v>8315</v>
      </c>
      <c r="R257" t="s">
        <v>8316</v>
      </c>
      <c r="S257" s="16">
        <v>41869.872685185182</v>
      </c>
      <c r="T257" s="16">
        <v>41899.872685185182</v>
      </c>
      <c r="U257">
        <f t="shared" si="3"/>
        <v>10</v>
      </c>
    </row>
    <row r="258" spans="1:21" ht="48" x14ac:dyDescent="0.2">
      <c r="A258" s="10">
        <v>4017</v>
      </c>
      <c r="B258" s="3" t="s">
        <v>4013</v>
      </c>
      <c r="C258" s="3" t="s">
        <v>8122</v>
      </c>
      <c r="D258" s="6">
        <v>10000</v>
      </c>
      <c r="E258" s="8">
        <v>105</v>
      </c>
      <c r="F258" t="s">
        <v>8220</v>
      </c>
      <c r="G258" t="s">
        <v>8223</v>
      </c>
      <c r="H258" t="s">
        <v>8245</v>
      </c>
      <c r="I258">
        <v>1409846874</v>
      </c>
      <c r="J258">
        <v>1407254874</v>
      </c>
      <c r="K258" t="b">
        <v>0</v>
      </c>
      <c r="L258">
        <v>2</v>
      </c>
      <c r="M258" t="b">
        <v>0</v>
      </c>
      <c r="N258" t="s">
        <v>8269</v>
      </c>
      <c r="O258">
        <v>1</v>
      </c>
      <c r="P258">
        <v>52.5</v>
      </c>
      <c r="Q258" s="12" t="s">
        <v>8315</v>
      </c>
      <c r="R258" t="s">
        <v>8316</v>
      </c>
      <c r="S258" s="16">
        <v>41856.672152777777</v>
      </c>
      <c r="T258" s="16">
        <v>41886.672152777777</v>
      </c>
      <c r="U258">
        <f t="shared" si="3"/>
        <v>52.5</v>
      </c>
    </row>
    <row r="259" spans="1:21" ht="32" x14ac:dyDescent="0.2">
      <c r="A259" s="10">
        <v>4018</v>
      </c>
      <c r="B259" s="3" t="s">
        <v>4014</v>
      </c>
      <c r="C259" s="3" t="s">
        <v>8123</v>
      </c>
      <c r="D259" s="6">
        <v>1500</v>
      </c>
      <c r="E259" s="8">
        <v>130</v>
      </c>
      <c r="F259" t="s">
        <v>8220</v>
      </c>
      <c r="G259" t="s">
        <v>8224</v>
      </c>
      <c r="H259" t="s">
        <v>8246</v>
      </c>
      <c r="I259">
        <v>1475877108</v>
      </c>
      <c r="J259">
        <v>1473285108</v>
      </c>
      <c r="K259" t="b">
        <v>0</v>
      </c>
      <c r="L259">
        <v>4</v>
      </c>
      <c r="M259" t="b">
        <v>0</v>
      </c>
      <c r="N259" t="s">
        <v>8269</v>
      </c>
      <c r="O259">
        <v>9</v>
      </c>
      <c r="P259">
        <v>32.5</v>
      </c>
      <c r="Q259" s="12" t="s">
        <v>8315</v>
      </c>
      <c r="R259" t="s">
        <v>8316</v>
      </c>
      <c r="S259" s="16">
        <v>42620.91097222222</v>
      </c>
      <c r="T259" s="16">
        <v>42650.91097222222</v>
      </c>
      <c r="U259">
        <f t="shared" ref="U259:U322" si="4">IFERROR(ROUND(E259/L259,2),0)</f>
        <v>32.5</v>
      </c>
    </row>
    <row r="260" spans="1:21" ht="48" x14ac:dyDescent="0.2">
      <c r="A260" s="10">
        <v>4019</v>
      </c>
      <c r="B260" s="3" t="s">
        <v>4015</v>
      </c>
      <c r="C260" s="3" t="s">
        <v>8124</v>
      </c>
      <c r="D260" s="6">
        <v>3500</v>
      </c>
      <c r="E260" s="8">
        <v>29</v>
      </c>
      <c r="F260" t="s">
        <v>8220</v>
      </c>
      <c r="G260" t="s">
        <v>8223</v>
      </c>
      <c r="H260" t="s">
        <v>8245</v>
      </c>
      <c r="I260">
        <v>1460737680</v>
      </c>
      <c r="J260">
        <v>1455725596</v>
      </c>
      <c r="K260" t="b">
        <v>0</v>
      </c>
      <c r="L260">
        <v>4</v>
      </c>
      <c r="M260" t="b">
        <v>0</v>
      </c>
      <c r="N260" t="s">
        <v>8269</v>
      </c>
      <c r="O260">
        <v>1</v>
      </c>
      <c r="P260">
        <v>7.25</v>
      </c>
      <c r="Q260" s="12" t="s">
        <v>8315</v>
      </c>
      <c r="R260" t="s">
        <v>8316</v>
      </c>
      <c r="S260" s="16">
        <v>42417.675879629634</v>
      </c>
      <c r="T260" s="16">
        <v>42475.686111111107</v>
      </c>
      <c r="U260">
        <f t="shared" si="4"/>
        <v>7.25</v>
      </c>
    </row>
    <row r="261" spans="1:21" ht="48" x14ac:dyDescent="0.2">
      <c r="A261" s="10">
        <v>4020</v>
      </c>
      <c r="B261" s="3" t="s">
        <v>4016</v>
      </c>
      <c r="C261" s="3" t="s">
        <v>8125</v>
      </c>
      <c r="D261" s="6">
        <v>600</v>
      </c>
      <c r="E261" s="8">
        <v>100</v>
      </c>
      <c r="F261" t="s">
        <v>8220</v>
      </c>
      <c r="G261" t="s">
        <v>8223</v>
      </c>
      <c r="H261" t="s">
        <v>8245</v>
      </c>
      <c r="I261">
        <v>1427168099</v>
      </c>
      <c r="J261">
        <v>1424579699</v>
      </c>
      <c r="K261" t="b">
        <v>0</v>
      </c>
      <c r="L261">
        <v>3</v>
      </c>
      <c r="M261" t="b">
        <v>0</v>
      </c>
      <c r="N261" t="s">
        <v>8269</v>
      </c>
      <c r="O261">
        <v>17</v>
      </c>
      <c r="P261">
        <v>33.33</v>
      </c>
      <c r="Q261" s="12" t="s">
        <v>8315</v>
      </c>
      <c r="R261" t="s">
        <v>8316</v>
      </c>
      <c r="S261" s="16">
        <v>42057.190960648149</v>
      </c>
      <c r="T261" s="16">
        <v>42087.149293981478</v>
      </c>
      <c r="U261">
        <f t="shared" si="4"/>
        <v>33.33</v>
      </c>
    </row>
    <row r="262" spans="1:21" ht="32" x14ac:dyDescent="0.2">
      <c r="A262" s="10">
        <v>4021</v>
      </c>
      <c r="B262" s="3" t="s">
        <v>4017</v>
      </c>
      <c r="C262" s="3" t="s">
        <v>8126</v>
      </c>
      <c r="D262" s="6">
        <v>15000</v>
      </c>
      <c r="E262" s="8">
        <v>125</v>
      </c>
      <c r="F262" t="s">
        <v>8220</v>
      </c>
      <c r="G262" t="s">
        <v>8223</v>
      </c>
      <c r="H262" t="s">
        <v>8245</v>
      </c>
      <c r="I262">
        <v>1414360358</v>
      </c>
      <c r="J262">
        <v>1409176358</v>
      </c>
      <c r="K262" t="b">
        <v>0</v>
      </c>
      <c r="L262">
        <v>2</v>
      </c>
      <c r="M262" t="b">
        <v>0</v>
      </c>
      <c r="N262" t="s">
        <v>8269</v>
      </c>
      <c r="O262">
        <v>1</v>
      </c>
      <c r="P262">
        <v>62.5</v>
      </c>
      <c r="Q262" s="12" t="s">
        <v>8315</v>
      </c>
      <c r="R262" t="s">
        <v>8316</v>
      </c>
      <c r="S262" s="16">
        <v>41878.911550925928</v>
      </c>
      <c r="T262" s="16">
        <v>41938.911550925928</v>
      </c>
      <c r="U262">
        <f t="shared" si="4"/>
        <v>62.5</v>
      </c>
    </row>
    <row r="263" spans="1:21" ht="32" x14ac:dyDescent="0.2">
      <c r="A263" s="10">
        <v>4022</v>
      </c>
      <c r="B263" s="3" t="s">
        <v>4018</v>
      </c>
      <c r="C263" s="3" t="s">
        <v>8127</v>
      </c>
      <c r="D263" s="6">
        <v>18000</v>
      </c>
      <c r="E263" s="8">
        <v>12521</v>
      </c>
      <c r="F263" t="s">
        <v>8220</v>
      </c>
      <c r="G263" t="s">
        <v>8223</v>
      </c>
      <c r="H263" t="s">
        <v>8245</v>
      </c>
      <c r="I263">
        <v>1422759240</v>
      </c>
      <c r="J263">
        <v>1418824867</v>
      </c>
      <c r="K263" t="b">
        <v>0</v>
      </c>
      <c r="L263">
        <v>197</v>
      </c>
      <c r="M263" t="b">
        <v>0</v>
      </c>
      <c r="N263" t="s">
        <v>8269</v>
      </c>
      <c r="O263">
        <v>70</v>
      </c>
      <c r="P263">
        <v>63.56</v>
      </c>
      <c r="Q263" s="12" t="s">
        <v>8315</v>
      </c>
      <c r="R263" t="s">
        <v>8316</v>
      </c>
      <c r="S263" s="16">
        <v>41990.584108796291</v>
      </c>
      <c r="T263" s="16">
        <v>42036.120833333334</v>
      </c>
      <c r="U263">
        <f t="shared" si="4"/>
        <v>63.56</v>
      </c>
    </row>
    <row r="264" spans="1:21" ht="32" x14ac:dyDescent="0.2">
      <c r="A264" s="10">
        <v>4023</v>
      </c>
      <c r="B264" s="3" t="s">
        <v>4019</v>
      </c>
      <c r="C264" s="3" t="s">
        <v>8128</v>
      </c>
      <c r="D264" s="6">
        <v>7000</v>
      </c>
      <c r="E264" s="8">
        <v>0</v>
      </c>
      <c r="F264" t="s">
        <v>8220</v>
      </c>
      <c r="G264" t="s">
        <v>8223</v>
      </c>
      <c r="H264" t="s">
        <v>8245</v>
      </c>
      <c r="I264">
        <v>1458860363</v>
      </c>
      <c r="J264">
        <v>1454975963</v>
      </c>
      <c r="K264" t="b">
        <v>0</v>
      </c>
      <c r="L264">
        <v>0</v>
      </c>
      <c r="M264" t="b">
        <v>0</v>
      </c>
      <c r="N264" t="s">
        <v>8269</v>
      </c>
      <c r="O264">
        <v>0</v>
      </c>
      <c r="P264">
        <v>0</v>
      </c>
      <c r="Q264" s="12" t="s">
        <v>8315</v>
      </c>
      <c r="R264" t="s">
        <v>8316</v>
      </c>
      <c r="S264" s="16">
        <v>42408.999571759254</v>
      </c>
      <c r="T264" s="16">
        <v>42453.957905092597</v>
      </c>
      <c r="U264">
        <f t="shared" si="4"/>
        <v>0</v>
      </c>
    </row>
    <row r="265" spans="1:21" ht="48" x14ac:dyDescent="0.2">
      <c r="A265" s="10">
        <v>4024</v>
      </c>
      <c r="B265" s="3" t="s">
        <v>4020</v>
      </c>
      <c r="C265" s="3" t="s">
        <v>8129</v>
      </c>
      <c r="D265" s="6">
        <v>800</v>
      </c>
      <c r="E265" s="8">
        <v>10</v>
      </c>
      <c r="F265" t="s">
        <v>8220</v>
      </c>
      <c r="G265" t="s">
        <v>8223</v>
      </c>
      <c r="H265" t="s">
        <v>8245</v>
      </c>
      <c r="I265">
        <v>1441037097</v>
      </c>
      <c r="J265">
        <v>1438445097</v>
      </c>
      <c r="K265" t="b">
        <v>0</v>
      </c>
      <c r="L265">
        <v>1</v>
      </c>
      <c r="M265" t="b">
        <v>0</v>
      </c>
      <c r="N265" t="s">
        <v>8269</v>
      </c>
      <c r="O265">
        <v>1</v>
      </c>
      <c r="P265">
        <v>10</v>
      </c>
      <c r="Q265" s="12" t="s">
        <v>8315</v>
      </c>
      <c r="R265" t="s">
        <v>8316</v>
      </c>
      <c r="S265" s="16">
        <v>42217.670104166667</v>
      </c>
      <c r="T265" s="16">
        <v>42247.670104166667</v>
      </c>
      <c r="U265">
        <f t="shared" si="4"/>
        <v>10</v>
      </c>
    </row>
    <row r="266" spans="1:21" ht="48" x14ac:dyDescent="0.2">
      <c r="A266" s="10">
        <v>4025</v>
      </c>
      <c r="B266" s="3" t="s">
        <v>4021</v>
      </c>
      <c r="C266" s="3" t="s">
        <v>8130</v>
      </c>
      <c r="D266" s="6">
        <v>5000</v>
      </c>
      <c r="E266" s="8">
        <v>250</v>
      </c>
      <c r="F266" t="s">
        <v>8220</v>
      </c>
      <c r="G266" t="s">
        <v>8229</v>
      </c>
      <c r="H266" t="s">
        <v>8248</v>
      </c>
      <c r="I266">
        <v>1437889336</v>
      </c>
      <c r="J266">
        <v>1432705336</v>
      </c>
      <c r="K266" t="b">
        <v>0</v>
      </c>
      <c r="L266">
        <v>4</v>
      </c>
      <c r="M266" t="b">
        <v>0</v>
      </c>
      <c r="N266" t="s">
        <v>8269</v>
      </c>
      <c r="O266">
        <v>5</v>
      </c>
      <c r="P266">
        <v>62.5</v>
      </c>
      <c r="Q266" s="12" t="s">
        <v>8315</v>
      </c>
      <c r="R266" t="s">
        <v>8316</v>
      </c>
      <c r="S266" s="16">
        <v>42151.237685185188</v>
      </c>
      <c r="T266" s="16">
        <v>42211.237685185188</v>
      </c>
      <c r="U266">
        <f t="shared" si="4"/>
        <v>62.5</v>
      </c>
    </row>
    <row r="267" spans="1:21" ht="48" x14ac:dyDescent="0.2">
      <c r="A267" s="10">
        <v>4026</v>
      </c>
      <c r="B267" s="3" t="s">
        <v>4022</v>
      </c>
      <c r="C267" s="3" t="s">
        <v>8131</v>
      </c>
      <c r="D267" s="6">
        <v>4000</v>
      </c>
      <c r="E267" s="8">
        <v>0</v>
      </c>
      <c r="F267" t="s">
        <v>8220</v>
      </c>
      <c r="G267" t="s">
        <v>8223</v>
      </c>
      <c r="H267" t="s">
        <v>8245</v>
      </c>
      <c r="I267">
        <v>1449247439</v>
      </c>
      <c r="J267">
        <v>1444059839</v>
      </c>
      <c r="K267" t="b">
        <v>0</v>
      </c>
      <c r="L267">
        <v>0</v>
      </c>
      <c r="M267" t="b">
        <v>0</v>
      </c>
      <c r="N267" t="s">
        <v>8269</v>
      </c>
      <c r="O267">
        <v>0</v>
      </c>
      <c r="P267">
        <v>0</v>
      </c>
      <c r="Q267" s="12" t="s">
        <v>8315</v>
      </c>
      <c r="R267" t="s">
        <v>8316</v>
      </c>
      <c r="S267" s="16">
        <v>42282.655543981484</v>
      </c>
      <c r="T267" s="16">
        <v>42342.697210648148</v>
      </c>
      <c r="U267">
        <f t="shared" si="4"/>
        <v>0</v>
      </c>
    </row>
    <row r="268" spans="1:21" ht="48" x14ac:dyDescent="0.2">
      <c r="A268" s="10">
        <v>4027</v>
      </c>
      <c r="B268" s="3" t="s">
        <v>4023</v>
      </c>
      <c r="C268" s="3" t="s">
        <v>8132</v>
      </c>
      <c r="D268" s="6">
        <v>3000</v>
      </c>
      <c r="E268" s="8">
        <v>215</v>
      </c>
      <c r="F268" t="s">
        <v>8220</v>
      </c>
      <c r="G268" t="s">
        <v>8223</v>
      </c>
      <c r="H268" t="s">
        <v>8245</v>
      </c>
      <c r="I268">
        <v>1487811600</v>
      </c>
      <c r="J268">
        <v>1486077481</v>
      </c>
      <c r="K268" t="b">
        <v>0</v>
      </c>
      <c r="L268">
        <v>7</v>
      </c>
      <c r="M268" t="b">
        <v>0</v>
      </c>
      <c r="N268" t="s">
        <v>8269</v>
      </c>
      <c r="O268">
        <v>7</v>
      </c>
      <c r="P268">
        <v>30.71</v>
      </c>
      <c r="Q268" s="12" t="s">
        <v>8315</v>
      </c>
      <c r="R268" t="s">
        <v>8316</v>
      </c>
      <c r="S268" s="16">
        <v>42768.97084490741</v>
      </c>
      <c r="T268" s="16">
        <v>42789.041666666672</v>
      </c>
      <c r="U268">
        <f t="shared" si="4"/>
        <v>30.71</v>
      </c>
    </row>
    <row r="269" spans="1:21" ht="48" x14ac:dyDescent="0.2">
      <c r="A269" s="10">
        <v>4028</v>
      </c>
      <c r="B269" s="3" t="s">
        <v>4024</v>
      </c>
      <c r="C269" s="3" t="s">
        <v>8133</v>
      </c>
      <c r="D269" s="6">
        <v>2000</v>
      </c>
      <c r="E269" s="8">
        <v>561</v>
      </c>
      <c r="F269" t="s">
        <v>8220</v>
      </c>
      <c r="G269" t="s">
        <v>8223</v>
      </c>
      <c r="H269" t="s">
        <v>8245</v>
      </c>
      <c r="I269">
        <v>1402007500</v>
      </c>
      <c r="J269">
        <v>1399415500</v>
      </c>
      <c r="K269" t="b">
        <v>0</v>
      </c>
      <c r="L269">
        <v>11</v>
      </c>
      <c r="M269" t="b">
        <v>0</v>
      </c>
      <c r="N269" t="s">
        <v>8269</v>
      </c>
      <c r="O269">
        <v>28</v>
      </c>
      <c r="P269">
        <v>51</v>
      </c>
      <c r="Q269" s="12" t="s">
        <v>8315</v>
      </c>
      <c r="R269" t="s">
        <v>8316</v>
      </c>
      <c r="S269" s="16">
        <v>41765.938657407409</v>
      </c>
      <c r="T269" s="16">
        <v>41795.938657407409</v>
      </c>
      <c r="U269">
        <f t="shared" si="4"/>
        <v>51</v>
      </c>
    </row>
    <row r="270" spans="1:21" ht="48" x14ac:dyDescent="0.2">
      <c r="A270" s="10">
        <v>4029</v>
      </c>
      <c r="B270" s="3" t="s">
        <v>4025</v>
      </c>
      <c r="C270" s="3" t="s">
        <v>8134</v>
      </c>
      <c r="D270" s="6">
        <v>20000</v>
      </c>
      <c r="E270" s="8">
        <v>0</v>
      </c>
      <c r="F270" t="s">
        <v>8220</v>
      </c>
      <c r="G270" t="s">
        <v>8223</v>
      </c>
      <c r="H270" t="s">
        <v>8245</v>
      </c>
      <c r="I270">
        <v>1450053370</v>
      </c>
      <c r="J270">
        <v>1447461370</v>
      </c>
      <c r="K270" t="b">
        <v>0</v>
      </c>
      <c r="L270">
        <v>0</v>
      </c>
      <c r="M270" t="b">
        <v>0</v>
      </c>
      <c r="N270" t="s">
        <v>8269</v>
      </c>
      <c r="O270">
        <v>0</v>
      </c>
      <c r="P270">
        <v>0</v>
      </c>
      <c r="Q270" s="12" t="s">
        <v>8315</v>
      </c>
      <c r="R270" t="s">
        <v>8316</v>
      </c>
      <c r="S270" s="16">
        <v>42322.025115740747</v>
      </c>
      <c r="T270" s="16">
        <v>42352.025115740747</v>
      </c>
      <c r="U270">
        <f t="shared" si="4"/>
        <v>0</v>
      </c>
    </row>
    <row r="271" spans="1:21" ht="48" x14ac:dyDescent="0.2">
      <c r="A271" s="10">
        <v>4030</v>
      </c>
      <c r="B271" s="3" t="s">
        <v>4026</v>
      </c>
      <c r="C271" s="3" t="s">
        <v>8135</v>
      </c>
      <c r="D271" s="6">
        <v>2500</v>
      </c>
      <c r="E271" s="8">
        <v>400</v>
      </c>
      <c r="F271" t="s">
        <v>8220</v>
      </c>
      <c r="G271" t="s">
        <v>8223</v>
      </c>
      <c r="H271" t="s">
        <v>8245</v>
      </c>
      <c r="I271">
        <v>1454525340</v>
      </c>
      <c r="J271">
        <v>1452008599</v>
      </c>
      <c r="K271" t="b">
        <v>0</v>
      </c>
      <c r="L271">
        <v>6</v>
      </c>
      <c r="M271" t="b">
        <v>0</v>
      </c>
      <c r="N271" t="s">
        <v>8269</v>
      </c>
      <c r="O271">
        <v>16</v>
      </c>
      <c r="P271">
        <v>66.67</v>
      </c>
      <c r="Q271" s="12" t="s">
        <v>8315</v>
      </c>
      <c r="R271" t="s">
        <v>8316</v>
      </c>
      <c r="S271" s="16">
        <v>42374.655081018514</v>
      </c>
      <c r="T271" s="16">
        <v>42403.784027777772</v>
      </c>
      <c r="U271">
        <f t="shared" si="4"/>
        <v>66.67</v>
      </c>
    </row>
    <row r="272" spans="1:21" ht="48" x14ac:dyDescent="0.2">
      <c r="A272" s="10">
        <v>4031</v>
      </c>
      <c r="B272" s="3" t="s">
        <v>4027</v>
      </c>
      <c r="C272" s="3" t="s">
        <v>8136</v>
      </c>
      <c r="D272" s="6">
        <v>5000</v>
      </c>
      <c r="E272" s="8">
        <v>0</v>
      </c>
      <c r="F272" t="s">
        <v>8220</v>
      </c>
      <c r="G272" t="s">
        <v>8223</v>
      </c>
      <c r="H272" t="s">
        <v>8245</v>
      </c>
      <c r="I272">
        <v>1418914964</v>
      </c>
      <c r="J272">
        <v>1414591364</v>
      </c>
      <c r="K272" t="b">
        <v>0</v>
      </c>
      <c r="L272">
        <v>0</v>
      </c>
      <c r="M272" t="b">
        <v>0</v>
      </c>
      <c r="N272" t="s">
        <v>8269</v>
      </c>
      <c r="O272">
        <v>0</v>
      </c>
      <c r="P272">
        <v>0</v>
      </c>
      <c r="Q272" s="12" t="s">
        <v>8315</v>
      </c>
      <c r="R272" t="s">
        <v>8316</v>
      </c>
      <c r="S272" s="16">
        <v>41941.585231481484</v>
      </c>
      <c r="T272" s="16">
        <v>41991.626898148148</v>
      </c>
      <c r="U272">
        <f t="shared" si="4"/>
        <v>0</v>
      </c>
    </row>
    <row r="273" spans="1:21" ht="48" x14ac:dyDescent="0.2">
      <c r="A273" s="10">
        <v>4032</v>
      </c>
      <c r="B273" s="3" t="s">
        <v>4028</v>
      </c>
      <c r="C273" s="3" t="s">
        <v>8137</v>
      </c>
      <c r="D273" s="6">
        <v>6048</v>
      </c>
      <c r="E273" s="8">
        <v>413</v>
      </c>
      <c r="F273" t="s">
        <v>8220</v>
      </c>
      <c r="G273" t="s">
        <v>8223</v>
      </c>
      <c r="H273" t="s">
        <v>8245</v>
      </c>
      <c r="I273">
        <v>1450211116</v>
      </c>
      <c r="J273">
        <v>1445023516</v>
      </c>
      <c r="K273" t="b">
        <v>0</v>
      </c>
      <c r="L273">
        <v>7</v>
      </c>
      <c r="M273" t="b">
        <v>0</v>
      </c>
      <c r="N273" t="s">
        <v>8269</v>
      </c>
      <c r="O273">
        <v>7</v>
      </c>
      <c r="P273">
        <v>59</v>
      </c>
      <c r="Q273" s="12" t="s">
        <v>8315</v>
      </c>
      <c r="R273" t="s">
        <v>8316</v>
      </c>
      <c r="S273" s="16">
        <v>42293.809212962966</v>
      </c>
      <c r="T273" s="16">
        <v>42353.85087962963</v>
      </c>
      <c r="U273">
        <f t="shared" si="4"/>
        <v>59</v>
      </c>
    </row>
    <row r="274" spans="1:21" ht="48" x14ac:dyDescent="0.2">
      <c r="A274" s="10">
        <v>4033</v>
      </c>
      <c r="B274" s="3" t="s">
        <v>4029</v>
      </c>
      <c r="C274" s="3" t="s">
        <v>8138</v>
      </c>
      <c r="D274" s="6">
        <v>23900</v>
      </c>
      <c r="E274" s="8">
        <v>6141.99</v>
      </c>
      <c r="F274" t="s">
        <v>8220</v>
      </c>
      <c r="G274" t="s">
        <v>8224</v>
      </c>
      <c r="H274" t="s">
        <v>8246</v>
      </c>
      <c r="I274">
        <v>1475398800</v>
      </c>
      <c r="J274">
        <v>1472711224</v>
      </c>
      <c r="K274" t="b">
        <v>0</v>
      </c>
      <c r="L274">
        <v>94</v>
      </c>
      <c r="M274" t="b">
        <v>0</v>
      </c>
      <c r="N274" t="s">
        <v>8269</v>
      </c>
      <c r="O274">
        <v>26</v>
      </c>
      <c r="P274">
        <v>65.34</v>
      </c>
      <c r="Q274" s="12" t="s">
        <v>8315</v>
      </c>
      <c r="R274" t="s">
        <v>8316</v>
      </c>
      <c r="S274" s="16">
        <v>42614.268796296295</v>
      </c>
      <c r="T274" s="16">
        <v>42645.375</v>
      </c>
      <c r="U274">
        <f t="shared" si="4"/>
        <v>65.34</v>
      </c>
    </row>
    <row r="275" spans="1:21" ht="48" x14ac:dyDescent="0.2">
      <c r="A275" s="10">
        <v>4034</v>
      </c>
      <c r="B275" s="3" t="s">
        <v>4030</v>
      </c>
      <c r="C275" s="3" t="s">
        <v>8139</v>
      </c>
      <c r="D275" s="6">
        <v>13500</v>
      </c>
      <c r="E275" s="8">
        <v>200</v>
      </c>
      <c r="F275" t="s">
        <v>8220</v>
      </c>
      <c r="G275" t="s">
        <v>8223</v>
      </c>
      <c r="H275" t="s">
        <v>8245</v>
      </c>
      <c r="I275">
        <v>1428097450</v>
      </c>
      <c r="J275">
        <v>1425509050</v>
      </c>
      <c r="K275" t="b">
        <v>0</v>
      </c>
      <c r="L275">
        <v>2</v>
      </c>
      <c r="M275" t="b">
        <v>0</v>
      </c>
      <c r="N275" t="s">
        <v>8269</v>
      </c>
      <c r="O275">
        <v>1</v>
      </c>
      <c r="P275">
        <v>100</v>
      </c>
      <c r="Q275" s="12" t="s">
        <v>8315</v>
      </c>
      <c r="R275" t="s">
        <v>8316</v>
      </c>
      <c r="S275" s="16">
        <v>42067.947337962964</v>
      </c>
      <c r="T275" s="16">
        <v>42097.905671296292</v>
      </c>
      <c r="U275">
        <f t="shared" si="4"/>
        <v>100</v>
      </c>
    </row>
    <row r="276" spans="1:21" ht="32" x14ac:dyDescent="0.2">
      <c r="A276" s="10">
        <v>4035</v>
      </c>
      <c r="B276" s="3" t="s">
        <v>4031</v>
      </c>
      <c r="C276" s="3" t="s">
        <v>8140</v>
      </c>
      <c r="D276" s="6">
        <v>10000</v>
      </c>
      <c r="E276" s="8">
        <v>3685</v>
      </c>
      <c r="F276" t="s">
        <v>8220</v>
      </c>
      <c r="G276" t="s">
        <v>8223</v>
      </c>
      <c r="H276" t="s">
        <v>8245</v>
      </c>
      <c r="I276">
        <v>1413925887</v>
      </c>
      <c r="J276">
        <v>1411333887</v>
      </c>
      <c r="K276" t="b">
        <v>0</v>
      </c>
      <c r="L276">
        <v>25</v>
      </c>
      <c r="M276" t="b">
        <v>0</v>
      </c>
      <c r="N276" t="s">
        <v>8269</v>
      </c>
      <c r="O276">
        <v>37</v>
      </c>
      <c r="P276">
        <v>147.4</v>
      </c>
      <c r="Q276" s="12" t="s">
        <v>8315</v>
      </c>
      <c r="R276" t="s">
        <v>8316</v>
      </c>
      <c r="S276" s="16">
        <v>41903.882951388885</v>
      </c>
      <c r="T276" s="16">
        <v>41933.882951388885</v>
      </c>
      <c r="U276">
        <f t="shared" si="4"/>
        <v>147.4</v>
      </c>
    </row>
    <row r="277" spans="1:21" ht="48" x14ac:dyDescent="0.2">
      <c r="A277" s="10">
        <v>4036</v>
      </c>
      <c r="B277" s="3" t="s">
        <v>4032</v>
      </c>
      <c r="C277" s="3" t="s">
        <v>7438</v>
      </c>
      <c r="D277" s="6">
        <v>6000</v>
      </c>
      <c r="E277" s="8">
        <v>2823</v>
      </c>
      <c r="F277" t="s">
        <v>8220</v>
      </c>
      <c r="G277" t="s">
        <v>8223</v>
      </c>
      <c r="H277" t="s">
        <v>8245</v>
      </c>
      <c r="I277">
        <v>1404253800</v>
      </c>
      <c r="J277">
        <v>1402784964</v>
      </c>
      <c r="K277" t="b">
        <v>0</v>
      </c>
      <c r="L277">
        <v>17</v>
      </c>
      <c r="M277" t="b">
        <v>0</v>
      </c>
      <c r="N277" t="s">
        <v>8269</v>
      </c>
      <c r="O277">
        <v>47</v>
      </c>
      <c r="P277">
        <v>166.06</v>
      </c>
      <c r="Q277" s="12" t="s">
        <v>8315</v>
      </c>
      <c r="R277" t="s">
        <v>8316</v>
      </c>
      <c r="S277" s="16">
        <v>41804.937083333331</v>
      </c>
      <c r="T277" s="16">
        <v>41821.9375</v>
      </c>
      <c r="U277">
        <f t="shared" si="4"/>
        <v>166.06</v>
      </c>
    </row>
    <row r="278" spans="1:21" ht="48" x14ac:dyDescent="0.2">
      <c r="A278" s="10">
        <v>4037</v>
      </c>
      <c r="B278" s="3" t="s">
        <v>4033</v>
      </c>
      <c r="C278" s="3" t="s">
        <v>8141</v>
      </c>
      <c r="D278" s="6">
        <v>700</v>
      </c>
      <c r="E278" s="8">
        <v>80</v>
      </c>
      <c r="F278" t="s">
        <v>8220</v>
      </c>
      <c r="G278" t="s">
        <v>8223</v>
      </c>
      <c r="H278" t="s">
        <v>8245</v>
      </c>
      <c r="I278">
        <v>1464099900</v>
      </c>
      <c r="J278">
        <v>1462585315</v>
      </c>
      <c r="K278" t="b">
        <v>0</v>
      </c>
      <c r="L278">
        <v>2</v>
      </c>
      <c r="M278" t="b">
        <v>0</v>
      </c>
      <c r="N278" t="s">
        <v>8269</v>
      </c>
      <c r="O278">
        <v>11</v>
      </c>
      <c r="P278">
        <v>40</v>
      </c>
      <c r="Q278" s="12" t="s">
        <v>8315</v>
      </c>
      <c r="R278" t="s">
        <v>8316</v>
      </c>
      <c r="S278" s="16">
        <v>42497.070775462969</v>
      </c>
      <c r="T278" s="16">
        <v>42514.600694444445</v>
      </c>
      <c r="U278">
        <f t="shared" si="4"/>
        <v>40</v>
      </c>
    </row>
    <row r="279" spans="1:21" ht="48" x14ac:dyDescent="0.2">
      <c r="A279" s="10">
        <v>4038</v>
      </c>
      <c r="B279" s="3" t="s">
        <v>4034</v>
      </c>
      <c r="C279" s="3" t="s">
        <v>8142</v>
      </c>
      <c r="D279" s="6">
        <v>2500</v>
      </c>
      <c r="E279" s="8">
        <v>301</v>
      </c>
      <c r="F279" t="s">
        <v>8220</v>
      </c>
      <c r="G279" t="s">
        <v>8223</v>
      </c>
      <c r="H279" t="s">
        <v>8245</v>
      </c>
      <c r="I279">
        <v>1413573010</v>
      </c>
      <c r="J279">
        <v>1408389010</v>
      </c>
      <c r="K279" t="b">
        <v>0</v>
      </c>
      <c r="L279">
        <v>4</v>
      </c>
      <c r="M279" t="b">
        <v>0</v>
      </c>
      <c r="N279" t="s">
        <v>8269</v>
      </c>
      <c r="O279">
        <v>12</v>
      </c>
      <c r="P279">
        <v>75.25</v>
      </c>
      <c r="Q279" s="12" t="s">
        <v>8315</v>
      </c>
      <c r="R279" t="s">
        <v>8316</v>
      </c>
      <c r="S279" s="16">
        <v>41869.798726851855</v>
      </c>
      <c r="T279" s="16">
        <v>41929.798726851855</v>
      </c>
      <c r="U279">
        <f t="shared" si="4"/>
        <v>75.25</v>
      </c>
    </row>
    <row r="280" spans="1:21" ht="32" x14ac:dyDescent="0.2">
      <c r="A280" s="10">
        <v>4039</v>
      </c>
      <c r="B280" s="3" t="s">
        <v>4035</v>
      </c>
      <c r="C280" s="3" t="s">
        <v>8143</v>
      </c>
      <c r="D280" s="6">
        <v>500</v>
      </c>
      <c r="E280" s="8">
        <v>300</v>
      </c>
      <c r="F280" t="s">
        <v>8220</v>
      </c>
      <c r="G280" t="s">
        <v>8223</v>
      </c>
      <c r="H280" t="s">
        <v>8245</v>
      </c>
      <c r="I280">
        <v>1448949540</v>
      </c>
      <c r="J280">
        <v>1446048367</v>
      </c>
      <c r="K280" t="b">
        <v>0</v>
      </c>
      <c r="L280">
        <v>5</v>
      </c>
      <c r="M280" t="b">
        <v>0</v>
      </c>
      <c r="N280" t="s">
        <v>8269</v>
      </c>
      <c r="O280">
        <v>60</v>
      </c>
      <c r="P280">
        <v>60</v>
      </c>
      <c r="Q280" s="12" t="s">
        <v>8315</v>
      </c>
      <c r="R280" t="s">
        <v>8316</v>
      </c>
      <c r="S280" s="16">
        <v>42305.670914351853</v>
      </c>
      <c r="T280" s="16">
        <v>42339.249305555553</v>
      </c>
      <c r="U280">
        <f t="shared" si="4"/>
        <v>60</v>
      </c>
    </row>
    <row r="281" spans="1:21" ht="48" x14ac:dyDescent="0.2">
      <c r="A281" s="10">
        <v>4040</v>
      </c>
      <c r="B281" s="3" t="s">
        <v>4036</v>
      </c>
      <c r="C281" s="3" t="s">
        <v>8144</v>
      </c>
      <c r="D281" s="6">
        <v>8000</v>
      </c>
      <c r="E281" s="8">
        <v>2500</v>
      </c>
      <c r="F281" t="s">
        <v>8220</v>
      </c>
      <c r="G281" t="s">
        <v>8223</v>
      </c>
      <c r="H281" t="s">
        <v>8245</v>
      </c>
      <c r="I281">
        <v>1437188400</v>
      </c>
      <c r="J281">
        <v>1432100004</v>
      </c>
      <c r="K281" t="b">
        <v>0</v>
      </c>
      <c r="L281">
        <v>2</v>
      </c>
      <c r="M281" t="b">
        <v>0</v>
      </c>
      <c r="N281" t="s">
        <v>8269</v>
      </c>
      <c r="O281">
        <v>31</v>
      </c>
      <c r="P281">
        <v>1250</v>
      </c>
      <c r="Q281" s="12" t="s">
        <v>8315</v>
      </c>
      <c r="R281" t="s">
        <v>8316</v>
      </c>
      <c r="S281" s="16">
        <v>42144.231527777782</v>
      </c>
      <c r="T281" s="16">
        <v>42203.125</v>
      </c>
      <c r="U281">
        <f t="shared" si="4"/>
        <v>1250</v>
      </c>
    </row>
    <row r="282" spans="1:21" ht="32" x14ac:dyDescent="0.2">
      <c r="A282" s="10">
        <v>4041</v>
      </c>
      <c r="B282" s="3" t="s">
        <v>4037</v>
      </c>
      <c r="C282" s="3" t="s">
        <v>8145</v>
      </c>
      <c r="D282" s="6">
        <v>5000</v>
      </c>
      <c r="E282" s="8">
        <v>21</v>
      </c>
      <c r="F282" t="s">
        <v>8220</v>
      </c>
      <c r="G282" t="s">
        <v>8224</v>
      </c>
      <c r="H282" t="s">
        <v>8246</v>
      </c>
      <c r="I282">
        <v>1473160954</v>
      </c>
      <c r="J282">
        <v>1467976954</v>
      </c>
      <c r="K282" t="b">
        <v>0</v>
      </c>
      <c r="L282">
        <v>2</v>
      </c>
      <c r="M282" t="b">
        <v>0</v>
      </c>
      <c r="N282" t="s">
        <v>8269</v>
      </c>
      <c r="O282">
        <v>0</v>
      </c>
      <c r="P282">
        <v>10.5</v>
      </c>
      <c r="Q282" s="12" t="s">
        <v>8315</v>
      </c>
      <c r="R282" t="s">
        <v>8316</v>
      </c>
      <c r="S282" s="16">
        <v>42559.474004629628</v>
      </c>
      <c r="T282" s="16">
        <v>42619.474004629628</v>
      </c>
      <c r="U282">
        <f t="shared" si="4"/>
        <v>10.5</v>
      </c>
    </row>
    <row r="283" spans="1:21" ht="48" x14ac:dyDescent="0.2">
      <c r="A283" s="10">
        <v>4042</v>
      </c>
      <c r="B283" s="3" t="s">
        <v>4038</v>
      </c>
      <c r="C283" s="3" t="s">
        <v>8146</v>
      </c>
      <c r="D283" s="6">
        <v>10000</v>
      </c>
      <c r="E283" s="8">
        <v>21</v>
      </c>
      <c r="F283" t="s">
        <v>8220</v>
      </c>
      <c r="G283" t="s">
        <v>8223</v>
      </c>
      <c r="H283" t="s">
        <v>8245</v>
      </c>
      <c r="I283">
        <v>1421781360</v>
      </c>
      <c r="J283">
        <v>1419213664</v>
      </c>
      <c r="K283" t="b">
        <v>0</v>
      </c>
      <c r="L283">
        <v>3</v>
      </c>
      <c r="M283" t="b">
        <v>0</v>
      </c>
      <c r="N283" t="s">
        <v>8269</v>
      </c>
      <c r="O283">
        <v>0</v>
      </c>
      <c r="P283">
        <v>7</v>
      </c>
      <c r="Q283" s="12" t="s">
        <v>8315</v>
      </c>
      <c r="R283" t="s">
        <v>8316</v>
      </c>
      <c r="S283" s="16">
        <v>41995.084074074075</v>
      </c>
      <c r="T283" s="16">
        <v>42024.802777777775</v>
      </c>
      <c r="U283">
        <f t="shared" si="4"/>
        <v>7</v>
      </c>
    </row>
    <row r="284" spans="1:21" ht="32" x14ac:dyDescent="0.2">
      <c r="A284" s="10">
        <v>4043</v>
      </c>
      <c r="B284" s="3" t="s">
        <v>4039</v>
      </c>
      <c r="C284" s="3" t="s">
        <v>8147</v>
      </c>
      <c r="D284" s="6">
        <v>300</v>
      </c>
      <c r="E284" s="8">
        <v>0</v>
      </c>
      <c r="F284" t="s">
        <v>8220</v>
      </c>
      <c r="G284" t="s">
        <v>8228</v>
      </c>
      <c r="H284" t="s">
        <v>8250</v>
      </c>
      <c r="I284">
        <v>1416524325</v>
      </c>
      <c r="J284">
        <v>1415228325</v>
      </c>
      <c r="K284" t="b">
        <v>0</v>
      </c>
      <c r="L284">
        <v>0</v>
      </c>
      <c r="M284" t="b">
        <v>0</v>
      </c>
      <c r="N284" t="s">
        <v>8269</v>
      </c>
      <c r="O284">
        <v>0</v>
      </c>
      <c r="P284">
        <v>0</v>
      </c>
      <c r="Q284" s="12" t="s">
        <v>8315</v>
      </c>
      <c r="R284" t="s">
        <v>8316</v>
      </c>
      <c r="S284" s="16">
        <v>41948.957465277781</v>
      </c>
      <c r="T284" s="16">
        <v>41963.957465277781</v>
      </c>
      <c r="U284">
        <f t="shared" si="4"/>
        <v>0</v>
      </c>
    </row>
    <row r="285" spans="1:21" ht="48" x14ac:dyDescent="0.2">
      <c r="A285" s="10">
        <v>4044</v>
      </c>
      <c r="B285" s="3" t="s">
        <v>4040</v>
      </c>
      <c r="C285" s="3" t="s">
        <v>8148</v>
      </c>
      <c r="D285" s="6">
        <v>600</v>
      </c>
      <c r="E285" s="8">
        <v>225</v>
      </c>
      <c r="F285" t="s">
        <v>8220</v>
      </c>
      <c r="G285" t="s">
        <v>8223</v>
      </c>
      <c r="H285" t="s">
        <v>8245</v>
      </c>
      <c r="I285">
        <v>1428642000</v>
      </c>
      <c r="J285">
        <v>1426050982</v>
      </c>
      <c r="K285" t="b">
        <v>0</v>
      </c>
      <c r="L285">
        <v>4</v>
      </c>
      <c r="M285" t="b">
        <v>0</v>
      </c>
      <c r="N285" t="s">
        <v>8269</v>
      </c>
      <c r="O285">
        <v>38</v>
      </c>
      <c r="P285">
        <v>56.25</v>
      </c>
      <c r="Q285" s="12" t="s">
        <v>8315</v>
      </c>
      <c r="R285" t="s">
        <v>8316</v>
      </c>
      <c r="S285" s="16">
        <v>42074.219699074078</v>
      </c>
      <c r="T285" s="16">
        <v>42104.208333333328</v>
      </c>
      <c r="U285">
        <f t="shared" si="4"/>
        <v>56.25</v>
      </c>
    </row>
    <row r="286" spans="1:21" ht="48" x14ac:dyDescent="0.2">
      <c r="A286" s="10">
        <v>4045</v>
      </c>
      <c r="B286" s="3" t="s">
        <v>4041</v>
      </c>
      <c r="C286" s="3" t="s">
        <v>8149</v>
      </c>
      <c r="D286" s="6">
        <v>5000</v>
      </c>
      <c r="E286" s="8">
        <v>1</v>
      </c>
      <c r="F286" t="s">
        <v>8220</v>
      </c>
      <c r="G286" t="s">
        <v>8225</v>
      </c>
      <c r="H286" t="s">
        <v>8247</v>
      </c>
      <c r="I286">
        <v>1408596589</v>
      </c>
      <c r="J286">
        <v>1406004589</v>
      </c>
      <c r="K286" t="b">
        <v>0</v>
      </c>
      <c r="L286">
        <v>1</v>
      </c>
      <c r="M286" t="b">
        <v>0</v>
      </c>
      <c r="N286" t="s">
        <v>8269</v>
      </c>
      <c r="O286">
        <v>0</v>
      </c>
      <c r="P286">
        <v>1</v>
      </c>
      <c r="Q286" s="12" t="s">
        <v>8315</v>
      </c>
      <c r="R286" t="s">
        <v>8316</v>
      </c>
      <c r="S286" s="16">
        <v>41842.201261574075</v>
      </c>
      <c r="T286" s="16">
        <v>41872.201261574075</v>
      </c>
      <c r="U286">
        <f t="shared" si="4"/>
        <v>1</v>
      </c>
    </row>
    <row r="287" spans="1:21" ht="48" x14ac:dyDescent="0.2">
      <c r="A287" s="10">
        <v>4046</v>
      </c>
      <c r="B287" s="3" t="s">
        <v>4042</v>
      </c>
      <c r="C287" s="3" t="s">
        <v>8150</v>
      </c>
      <c r="D287" s="6">
        <v>5600</v>
      </c>
      <c r="E287" s="8">
        <v>460</v>
      </c>
      <c r="F287" t="s">
        <v>8220</v>
      </c>
      <c r="G287" t="s">
        <v>8223</v>
      </c>
      <c r="H287" t="s">
        <v>8245</v>
      </c>
      <c r="I287">
        <v>1413992210</v>
      </c>
      <c r="J287">
        <v>1411400210</v>
      </c>
      <c r="K287" t="b">
        <v>0</v>
      </c>
      <c r="L287">
        <v>12</v>
      </c>
      <c r="M287" t="b">
        <v>0</v>
      </c>
      <c r="N287" t="s">
        <v>8269</v>
      </c>
      <c r="O287">
        <v>8</v>
      </c>
      <c r="P287">
        <v>38.33</v>
      </c>
      <c r="Q287" s="12" t="s">
        <v>8315</v>
      </c>
      <c r="R287" t="s">
        <v>8316</v>
      </c>
      <c r="S287" s="16">
        <v>41904.650578703702</v>
      </c>
      <c r="T287" s="16">
        <v>41934.650578703702</v>
      </c>
      <c r="U287">
        <f t="shared" si="4"/>
        <v>38.33</v>
      </c>
    </row>
    <row r="288" spans="1:21" ht="48" x14ac:dyDescent="0.2">
      <c r="A288" s="10">
        <v>4047</v>
      </c>
      <c r="B288" s="3" t="s">
        <v>4043</v>
      </c>
      <c r="C288" s="3" t="s">
        <v>8151</v>
      </c>
      <c r="D288" s="6">
        <v>5000</v>
      </c>
      <c r="E288" s="8">
        <v>110</v>
      </c>
      <c r="F288" t="s">
        <v>8220</v>
      </c>
      <c r="G288" t="s">
        <v>8223</v>
      </c>
      <c r="H288" t="s">
        <v>8245</v>
      </c>
      <c r="I288">
        <v>1420938000</v>
      </c>
      <c r="J288">
        <v>1418862743</v>
      </c>
      <c r="K288" t="b">
        <v>0</v>
      </c>
      <c r="L288">
        <v>4</v>
      </c>
      <c r="M288" t="b">
        <v>0</v>
      </c>
      <c r="N288" t="s">
        <v>8269</v>
      </c>
      <c r="O288">
        <v>2</v>
      </c>
      <c r="P288">
        <v>27.5</v>
      </c>
      <c r="Q288" s="12" t="s">
        <v>8315</v>
      </c>
      <c r="R288" t="s">
        <v>8316</v>
      </c>
      <c r="S288" s="16">
        <v>41991.022488425922</v>
      </c>
      <c r="T288" s="16">
        <v>42015.041666666672</v>
      </c>
      <c r="U288">
        <f t="shared" si="4"/>
        <v>27.5</v>
      </c>
    </row>
    <row r="289" spans="1:21" ht="48" x14ac:dyDescent="0.2">
      <c r="A289" s="10">
        <v>4048</v>
      </c>
      <c r="B289" s="3" t="s">
        <v>4044</v>
      </c>
      <c r="C289" s="3" t="s">
        <v>8152</v>
      </c>
      <c r="D289" s="6">
        <v>17000</v>
      </c>
      <c r="E289" s="8">
        <v>3001</v>
      </c>
      <c r="F289" t="s">
        <v>8220</v>
      </c>
      <c r="G289" t="s">
        <v>8224</v>
      </c>
      <c r="H289" t="s">
        <v>8246</v>
      </c>
      <c r="I289">
        <v>1460373187</v>
      </c>
      <c r="J289">
        <v>1457352787</v>
      </c>
      <c r="K289" t="b">
        <v>0</v>
      </c>
      <c r="L289">
        <v>91</v>
      </c>
      <c r="M289" t="b">
        <v>0</v>
      </c>
      <c r="N289" t="s">
        <v>8269</v>
      </c>
      <c r="O289">
        <v>18</v>
      </c>
      <c r="P289">
        <v>32.979999999999997</v>
      </c>
      <c r="Q289" s="12" t="s">
        <v>8315</v>
      </c>
      <c r="R289" t="s">
        <v>8316</v>
      </c>
      <c r="S289" s="16">
        <v>42436.509108796294</v>
      </c>
      <c r="T289" s="16">
        <v>42471.467442129629</v>
      </c>
      <c r="U289">
        <f t="shared" si="4"/>
        <v>32.979999999999997</v>
      </c>
    </row>
    <row r="290" spans="1:21" ht="48" x14ac:dyDescent="0.2">
      <c r="A290" s="10">
        <v>4049</v>
      </c>
      <c r="B290" s="3" t="s">
        <v>4045</v>
      </c>
      <c r="C290" s="3" t="s">
        <v>8153</v>
      </c>
      <c r="D290" s="6">
        <v>20000</v>
      </c>
      <c r="E290" s="8">
        <v>16</v>
      </c>
      <c r="F290" t="s">
        <v>8220</v>
      </c>
      <c r="G290" t="s">
        <v>8223</v>
      </c>
      <c r="H290" t="s">
        <v>8245</v>
      </c>
      <c r="I290">
        <v>1436914815</v>
      </c>
      <c r="J290">
        <v>1434322815</v>
      </c>
      <c r="K290" t="b">
        <v>0</v>
      </c>
      <c r="L290">
        <v>1</v>
      </c>
      <c r="M290" t="b">
        <v>0</v>
      </c>
      <c r="N290" t="s">
        <v>8269</v>
      </c>
      <c r="O290">
        <v>0</v>
      </c>
      <c r="P290">
        <v>16</v>
      </c>
      <c r="Q290" s="12" t="s">
        <v>8315</v>
      </c>
      <c r="R290" t="s">
        <v>8316</v>
      </c>
      <c r="S290" s="16">
        <v>42169.958506944444</v>
      </c>
      <c r="T290" s="16">
        <v>42199.958506944444</v>
      </c>
      <c r="U290">
        <f t="shared" si="4"/>
        <v>16</v>
      </c>
    </row>
    <row r="291" spans="1:21" ht="48" x14ac:dyDescent="0.2">
      <c r="A291" s="10">
        <v>4050</v>
      </c>
      <c r="B291" s="3" t="s">
        <v>4046</v>
      </c>
      <c r="C291" s="3" t="s">
        <v>8154</v>
      </c>
      <c r="D291" s="6">
        <v>1500</v>
      </c>
      <c r="E291" s="8">
        <v>1</v>
      </c>
      <c r="F291" t="s">
        <v>8220</v>
      </c>
      <c r="G291" t="s">
        <v>8223</v>
      </c>
      <c r="H291" t="s">
        <v>8245</v>
      </c>
      <c r="I291">
        <v>1414077391</v>
      </c>
      <c r="J291">
        <v>1411485391</v>
      </c>
      <c r="K291" t="b">
        <v>0</v>
      </c>
      <c r="L291">
        <v>1</v>
      </c>
      <c r="M291" t="b">
        <v>0</v>
      </c>
      <c r="N291" t="s">
        <v>8269</v>
      </c>
      <c r="O291">
        <v>0</v>
      </c>
      <c r="P291">
        <v>1</v>
      </c>
      <c r="Q291" s="12" t="s">
        <v>8315</v>
      </c>
      <c r="R291" t="s">
        <v>8316</v>
      </c>
      <c r="S291" s="16">
        <v>41905.636469907404</v>
      </c>
      <c r="T291" s="16">
        <v>41935.636469907404</v>
      </c>
      <c r="U291">
        <f t="shared" si="4"/>
        <v>1</v>
      </c>
    </row>
    <row r="292" spans="1:21" ht="48" x14ac:dyDescent="0.2">
      <c r="A292" s="10">
        <v>4051</v>
      </c>
      <c r="B292" s="3" t="s">
        <v>4047</v>
      </c>
      <c r="C292" s="3" t="s">
        <v>8155</v>
      </c>
      <c r="D292" s="6">
        <v>500</v>
      </c>
      <c r="E292" s="8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>
        <v>0</v>
      </c>
      <c r="P292">
        <v>0</v>
      </c>
      <c r="Q292" s="12" t="s">
        <v>8315</v>
      </c>
      <c r="R292" t="s">
        <v>8316</v>
      </c>
      <c r="S292" s="16">
        <v>41761.810150462967</v>
      </c>
      <c r="T292" s="16">
        <v>41768.286805555559</v>
      </c>
      <c r="U292">
        <f t="shared" si="4"/>
        <v>0</v>
      </c>
    </row>
    <row r="293" spans="1:21" ht="64" x14ac:dyDescent="0.2">
      <c r="A293" s="10">
        <v>4052</v>
      </c>
      <c r="B293" s="3" t="s">
        <v>4048</v>
      </c>
      <c r="C293" s="3" t="s">
        <v>8156</v>
      </c>
      <c r="D293" s="6">
        <v>3000</v>
      </c>
      <c r="E293" s="8">
        <v>1126</v>
      </c>
      <c r="F293" t="s">
        <v>8220</v>
      </c>
      <c r="G293" t="s">
        <v>8223</v>
      </c>
      <c r="H293" t="s">
        <v>8245</v>
      </c>
      <c r="I293">
        <v>1413234316</v>
      </c>
      <c r="J293">
        <v>1408050316</v>
      </c>
      <c r="K293" t="b">
        <v>0</v>
      </c>
      <c r="L293">
        <v>13</v>
      </c>
      <c r="M293" t="b">
        <v>0</v>
      </c>
      <c r="N293" t="s">
        <v>8269</v>
      </c>
      <c r="O293">
        <v>38</v>
      </c>
      <c r="P293">
        <v>86.62</v>
      </c>
      <c r="Q293" s="12" t="s">
        <v>8315</v>
      </c>
      <c r="R293" t="s">
        <v>8316</v>
      </c>
      <c r="S293" s="16">
        <v>41865.878657407404</v>
      </c>
      <c r="T293" s="16">
        <v>41925.878657407404</v>
      </c>
      <c r="U293">
        <f t="shared" si="4"/>
        <v>86.62</v>
      </c>
    </row>
    <row r="294" spans="1:21" ht="48" x14ac:dyDescent="0.2">
      <c r="A294" s="10">
        <v>4053</v>
      </c>
      <c r="B294" s="3" t="s">
        <v>4049</v>
      </c>
      <c r="C294" s="3" t="s">
        <v>8157</v>
      </c>
      <c r="D294" s="6">
        <v>500</v>
      </c>
      <c r="E294" s="8">
        <v>110</v>
      </c>
      <c r="F294" t="s">
        <v>8220</v>
      </c>
      <c r="G294" t="s">
        <v>8224</v>
      </c>
      <c r="H294" t="s">
        <v>8246</v>
      </c>
      <c r="I294">
        <v>1416081600</v>
      </c>
      <c r="J294">
        <v>1413477228</v>
      </c>
      <c r="K294" t="b">
        <v>0</v>
      </c>
      <c r="L294">
        <v>2</v>
      </c>
      <c r="M294" t="b">
        <v>0</v>
      </c>
      <c r="N294" t="s">
        <v>8269</v>
      </c>
      <c r="O294">
        <v>22</v>
      </c>
      <c r="P294">
        <v>55</v>
      </c>
      <c r="Q294" s="12" t="s">
        <v>8315</v>
      </c>
      <c r="R294" t="s">
        <v>8316</v>
      </c>
      <c r="S294" s="16">
        <v>41928.690138888887</v>
      </c>
      <c r="T294" s="16">
        <v>41958.833333333328</v>
      </c>
      <c r="U294">
        <f t="shared" si="4"/>
        <v>55</v>
      </c>
    </row>
    <row r="295" spans="1:21" ht="48" x14ac:dyDescent="0.2">
      <c r="A295" s="10">
        <v>4054</v>
      </c>
      <c r="B295" s="3" t="s">
        <v>4050</v>
      </c>
      <c r="C295" s="3" t="s">
        <v>8158</v>
      </c>
      <c r="D295" s="6">
        <v>8880</v>
      </c>
      <c r="E295" s="8">
        <v>0</v>
      </c>
      <c r="F295" t="s">
        <v>8220</v>
      </c>
      <c r="G295" t="s">
        <v>8223</v>
      </c>
      <c r="H295" t="s">
        <v>8245</v>
      </c>
      <c r="I295">
        <v>1475294400</v>
      </c>
      <c r="J295">
        <v>1472674285</v>
      </c>
      <c r="K295" t="b">
        <v>0</v>
      </c>
      <c r="L295">
        <v>0</v>
      </c>
      <c r="M295" t="b">
        <v>0</v>
      </c>
      <c r="N295" t="s">
        <v>8269</v>
      </c>
      <c r="O295">
        <v>0</v>
      </c>
      <c r="P295">
        <v>0</v>
      </c>
      <c r="Q295" s="12" t="s">
        <v>8315</v>
      </c>
      <c r="R295" t="s">
        <v>8316</v>
      </c>
      <c r="S295" s="16">
        <v>42613.841261574074</v>
      </c>
      <c r="T295" s="16">
        <v>42644.166666666672</v>
      </c>
      <c r="U295">
        <f t="shared" si="4"/>
        <v>0</v>
      </c>
    </row>
    <row r="296" spans="1:21" ht="48" x14ac:dyDescent="0.2">
      <c r="A296" s="10">
        <v>4055</v>
      </c>
      <c r="B296" s="3" t="s">
        <v>4051</v>
      </c>
      <c r="C296" s="3" t="s">
        <v>8159</v>
      </c>
      <c r="D296" s="6">
        <v>5000</v>
      </c>
      <c r="E296" s="8">
        <v>881</v>
      </c>
      <c r="F296" t="s">
        <v>8220</v>
      </c>
      <c r="G296" t="s">
        <v>8224</v>
      </c>
      <c r="H296" t="s">
        <v>8246</v>
      </c>
      <c r="I296">
        <v>1403192031</v>
      </c>
      <c r="J296">
        <v>1400600031</v>
      </c>
      <c r="K296" t="b">
        <v>0</v>
      </c>
      <c r="L296">
        <v>21</v>
      </c>
      <c r="M296" t="b">
        <v>0</v>
      </c>
      <c r="N296" t="s">
        <v>8269</v>
      </c>
      <c r="O296">
        <v>18</v>
      </c>
      <c r="P296">
        <v>41.95</v>
      </c>
      <c r="Q296" s="12" t="s">
        <v>8315</v>
      </c>
      <c r="R296" t="s">
        <v>8316</v>
      </c>
      <c r="S296" s="16">
        <v>41779.648506944446</v>
      </c>
      <c r="T296" s="16">
        <v>41809.648506944446</v>
      </c>
      <c r="U296">
        <f t="shared" si="4"/>
        <v>41.95</v>
      </c>
    </row>
    <row r="297" spans="1:21" ht="48" x14ac:dyDescent="0.2">
      <c r="A297" s="10">
        <v>4056</v>
      </c>
      <c r="B297" s="3" t="s">
        <v>4052</v>
      </c>
      <c r="C297" s="3" t="s">
        <v>8160</v>
      </c>
      <c r="D297" s="6">
        <v>1500</v>
      </c>
      <c r="E297" s="8">
        <v>795</v>
      </c>
      <c r="F297" t="s">
        <v>8220</v>
      </c>
      <c r="G297" t="s">
        <v>8223</v>
      </c>
      <c r="H297" t="s">
        <v>8245</v>
      </c>
      <c r="I297">
        <v>1467575940</v>
      </c>
      <c r="J297">
        <v>1465856639</v>
      </c>
      <c r="K297" t="b">
        <v>0</v>
      </c>
      <c r="L297">
        <v>9</v>
      </c>
      <c r="M297" t="b">
        <v>0</v>
      </c>
      <c r="N297" t="s">
        <v>8269</v>
      </c>
      <c r="O297">
        <v>53</v>
      </c>
      <c r="P297">
        <v>88.33</v>
      </c>
      <c r="Q297" s="12" t="s">
        <v>8315</v>
      </c>
      <c r="R297" t="s">
        <v>8316</v>
      </c>
      <c r="S297" s="16">
        <v>42534.933321759265</v>
      </c>
      <c r="T297" s="16">
        <v>42554.832638888889</v>
      </c>
      <c r="U297">
        <f t="shared" si="4"/>
        <v>88.33</v>
      </c>
    </row>
    <row r="298" spans="1:21" ht="48" x14ac:dyDescent="0.2">
      <c r="A298" s="10">
        <v>4057</v>
      </c>
      <c r="B298" s="3" t="s">
        <v>4053</v>
      </c>
      <c r="C298" s="3" t="s">
        <v>8161</v>
      </c>
      <c r="D298" s="6">
        <v>3500</v>
      </c>
      <c r="E298" s="8">
        <v>775</v>
      </c>
      <c r="F298" t="s">
        <v>8220</v>
      </c>
      <c r="G298" t="s">
        <v>8224</v>
      </c>
      <c r="H298" t="s">
        <v>8246</v>
      </c>
      <c r="I298">
        <v>1448492400</v>
      </c>
      <c r="J298">
        <v>1446506080</v>
      </c>
      <c r="K298" t="b">
        <v>0</v>
      </c>
      <c r="L298">
        <v>6</v>
      </c>
      <c r="M298" t="b">
        <v>0</v>
      </c>
      <c r="N298" t="s">
        <v>8269</v>
      </c>
      <c r="O298">
        <v>22</v>
      </c>
      <c r="P298">
        <v>129.16999999999999</v>
      </c>
      <c r="Q298" s="12" t="s">
        <v>8315</v>
      </c>
      <c r="R298" t="s">
        <v>8316</v>
      </c>
      <c r="S298" s="16">
        <v>42310.968518518523</v>
      </c>
      <c r="T298" s="16">
        <v>42333.958333333328</v>
      </c>
      <c r="U298">
        <f t="shared" si="4"/>
        <v>129.16999999999999</v>
      </c>
    </row>
    <row r="299" spans="1:21" ht="48" x14ac:dyDescent="0.2">
      <c r="A299" s="10">
        <v>4058</v>
      </c>
      <c r="B299" s="3" t="s">
        <v>4054</v>
      </c>
      <c r="C299" s="3" t="s">
        <v>8162</v>
      </c>
      <c r="D299" s="6">
        <v>3750</v>
      </c>
      <c r="E299" s="8">
        <v>95</v>
      </c>
      <c r="F299" t="s">
        <v>8220</v>
      </c>
      <c r="G299" t="s">
        <v>8223</v>
      </c>
      <c r="H299" t="s">
        <v>8245</v>
      </c>
      <c r="I299">
        <v>1459483140</v>
      </c>
      <c r="J299">
        <v>1458178044</v>
      </c>
      <c r="K299" t="b">
        <v>0</v>
      </c>
      <c r="L299">
        <v>4</v>
      </c>
      <c r="M299" t="b">
        <v>0</v>
      </c>
      <c r="N299" t="s">
        <v>8269</v>
      </c>
      <c r="O299">
        <v>3</v>
      </c>
      <c r="P299">
        <v>23.75</v>
      </c>
      <c r="Q299" s="12" t="s">
        <v>8315</v>
      </c>
      <c r="R299" t="s">
        <v>8316</v>
      </c>
      <c r="S299" s="16">
        <v>42446.060694444444</v>
      </c>
      <c r="T299" s="16">
        <v>42461.165972222225</v>
      </c>
      <c r="U299">
        <f t="shared" si="4"/>
        <v>23.75</v>
      </c>
    </row>
    <row r="300" spans="1:21" ht="48" x14ac:dyDescent="0.2">
      <c r="A300" s="10">
        <v>4059</v>
      </c>
      <c r="B300" s="3" t="s">
        <v>4055</v>
      </c>
      <c r="C300" s="3" t="s">
        <v>8163</v>
      </c>
      <c r="D300" s="6">
        <v>10000</v>
      </c>
      <c r="E300" s="8">
        <v>250</v>
      </c>
      <c r="F300" t="s">
        <v>8220</v>
      </c>
      <c r="G300" t="s">
        <v>8228</v>
      </c>
      <c r="H300" t="s">
        <v>8250</v>
      </c>
      <c r="I300">
        <v>1410836400</v>
      </c>
      <c r="J300">
        <v>1408116152</v>
      </c>
      <c r="K300" t="b">
        <v>0</v>
      </c>
      <c r="L300">
        <v>7</v>
      </c>
      <c r="M300" t="b">
        <v>0</v>
      </c>
      <c r="N300" t="s">
        <v>8269</v>
      </c>
      <c r="O300">
        <v>3</v>
      </c>
      <c r="P300">
        <v>35.71</v>
      </c>
      <c r="Q300" s="12" t="s">
        <v>8315</v>
      </c>
      <c r="R300" t="s">
        <v>8316</v>
      </c>
      <c r="S300" s="16">
        <v>41866.640648148146</v>
      </c>
      <c r="T300" s="16">
        <v>41898.125</v>
      </c>
      <c r="U300">
        <f t="shared" si="4"/>
        <v>35.71</v>
      </c>
    </row>
    <row r="301" spans="1:21" ht="48" x14ac:dyDescent="0.2">
      <c r="A301" s="10">
        <v>4060</v>
      </c>
      <c r="B301" s="3" t="s">
        <v>4056</v>
      </c>
      <c r="C301" s="3" t="s">
        <v>8164</v>
      </c>
      <c r="D301" s="6">
        <v>10000</v>
      </c>
      <c r="E301" s="8">
        <v>285</v>
      </c>
      <c r="F301" t="s">
        <v>8220</v>
      </c>
      <c r="G301" t="s">
        <v>8228</v>
      </c>
      <c r="H301" t="s">
        <v>8250</v>
      </c>
      <c r="I301">
        <v>1403539200</v>
      </c>
      <c r="J301">
        <v>1400604056</v>
      </c>
      <c r="K301" t="b">
        <v>0</v>
      </c>
      <c r="L301">
        <v>5</v>
      </c>
      <c r="M301" t="b">
        <v>0</v>
      </c>
      <c r="N301" t="s">
        <v>8269</v>
      </c>
      <c r="O301">
        <v>3</v>
      </c>
      <c r="P301">
        <v>57</v>
      </c>
      <c r="Q301" s="12" t="s">
        <v>8315</v>
      </c>
      <c r="R301" t="s">
        <v>8316</v>
      </c>
      <c r="S301" s="16">
        <v>41779.695092592592</v>
      </c>
      <c r="T301" s="16">
        <v>41813.666666666664</v>
      </c>
      <c r="U301">
        <f t="shared" si="4"/>
        <v>57</v>
      </c>
    </row>
    <row r="302" spans="1:21" ht="32" x14ac:dyDescent="0.2">
      <c r="A302" s="10">
        <v>4061</v>
      </c>
      <c r="B302" s="3" t="s">
        <v>4057</v>
      </c>
      <c r="C302" s="3" t="s">
        <v>8165</v>
      </c>
      <c r="D302" s="6">
        <v>525</v>
      </c>
      <c r="E302" s="8">
        <v>0</v>
      </c>
      <c r="F302" t="s">
        <v>8220</v>
      </c>
      <c r="G302" t="s">
        <v>8223</v>
      </c>
      <c r="H302" t="s">
        <v>8245</v>
      </c>
      <c r="I302">
        <v>1461205423</v>
      </c>
      <c r="J302">
        <v>1456025023</v>
      </c>
      <c r="K302" t="b">
        <v>0</v>
      </c>
      <c r="L302">
        <v>0</v>
      </c>
      <c r="M302" t="b">
        <v>0</v>
      </c>
      <c r="N302" t="s">
        <v>8269</v>
      </c>
      <c r="O302">
        <v>0</v>
      </c>
      <c r="P302">
        <v>0</v>
      </c>
      <c r="Q302" s="12" t="s">
        <v>8315</v>
      </c>
      <c r="R302" t="s">
        <v>8316</v>
      </c>
      <c r="S302" s="16">
        <v>42421.141469907408</v>
      </c>
      <c r="T302" s="16">
        <v>42481.099803240737</v>
      </c>
      <c r="U302">
        <f t="shared" si="4"/>
        <v>0</v>
      </c>
    </row>
    <row r="303" spans="1:21" ht="48" x14ac:dyDescent="0.2">
      <c r="A303" s="10">
        <v>4062</v>
      </c>
      <c r="B303" s="3" t="s">
        <v>4058</v>
      </c>
      <c r="C303" s="3" t="s">
        <v>8166</v>
      </c>
      <c r="D303" s="6">
        <v>20000</v>
      </c>
      <c r="E303" s="8">
        <v>490</v>
      </c>
      <c r="F303" t="s">
        <v>8220</v>
      </c>
      <c r="G303" t="s">
        <v>8223</v>
      </c>
      <c r="H303" t="s">
        <v>8245</v>
      </c>
      <c r="I303">
        <v>1467481468</v>
      </c>
      <c r="J303">
        <v>1464889468</v>
      </c>
      <c r="K303" t="b">
        <v>0</v>
      </c>
      <c r="L303">
        <v>3</v>
      </c>
      <c r="M303" t="b">
        <v>0</v>
      </c>
      <c r="N303" t="s">
        <v>8269</v>
      </c>
      <c r="O303">
        <v>2</v>
      </c>
      <c r="P303">
        <v>163.33000000000001</v>
      </c>
      <c r="Q303" s="12" t="s">
        <v>8315</v>
      </c>
      <c r="R303" t="s">
        <v>8316</v>
      </c>
      <c r="S303" s="16">
        <v>42523.739212962959</v>
      </c>
      <c r="T303" s="16">
        <v>42553.739212962959</v>
      </c>
      <c r="U303">
        <f t="shared" si="4"/>
        <v>163.33000000000001</v>
      </c>
    </row>
    <row r="304" spans="1:21" ht="48" x14ac:dyDescent="0.2">
      <c r="A304" s="10">
        <v>4063</v>
      </c>
      <c r="B304" s="3" t="s">
        <v>4059</v>
      </c>
      <c r="C304" s="3" t="s">
        <v>8167</v>
      </c>
      <c r="D304" s="6">
        <v>9500</v>
      </c>
      <c r="E304" s="8">
        <v>135</v>
      </c>
      <c r="F304" t="s">
        <v>8220</v>
      </c>
      <c r="G304" t="s">
        <v>8224</v>
      </c>
      <c r="H304" t="s">
        <v>8246</v>
      </c>
      <c r="I304">
        <v>1403886084</v>
      </c>
      <c r="J304">
        <v>1401294084</v>
      </c>
      <c r="K304" t="b">
        <v>0</v>
      </c>
      <c r="L304">
        <v>9</v>
      </c>
      <c r="M304" t="b">
        <v>0</v>
      </c>
      <c r="N304" t="s">
        <v>8269</v>
      </c>
      <c r="O304">
        <v>1</v>
      </c>
      <c r="P304">
        <v>15</v>
      </c>
      <c r="Q304" s="12" t="s">
        <v>8315</v>
      </c>
      <c r="R304" t="s">
        <v>8316</v>
      </c>
      <c r="S304" s="16">
        <v>41787.681527777779</v>
      </c>
      <c r="T304" s="16">
        <v>41817.681527777779</v>
      </c>
      <c r="U304">
        <f t="shared" si="4"/>
        <v>15</v>
      </c>
    </row>
    <row r="305" spans="1:21" ht="48" x14ac:dyDescent="0.2">
      <c r="A305" s="10">
        <v>4064</v>
      </c>
      <c r="B305" s="3" t="s">
        <v>4060</v>
      </c>
      <c r="C305" s="3" t="s">
        <v>8168</v>
      </c>
      <c r="D305" s="6">
        <v>2000</v>
      </c>
      <c r="E305" s="8">
        <v>385</v>
      </c>
      <c r="F305" t="s">
        <v>8220</v>
      </c>
      <c r="G305" t="s">
        <v>8225</v>
      </c>
      <c r="H305" t="s">
        <v>8247</v>
      </c>
      <c r="I305">
        <v>1430316426</v>
      </c>
      <c r="J305">
        <v>1427724426</v>
      </c>
      <c r="K305" t="b">
        <v>0</v>
      </c>
      <c r="L305">
        <v>6</v>
      </c>
      <c r="M305" t="b">
        <v>0</v>
      </c>
      <c r="N305" t="s">
        <v>8269</v>
      </c>
      <c r="O305">
        <v>19</v>
      </c>
      <c r="P305">
        <v>64.17</v>
      </c>
      <c r="Q305" s="12" t="s">
        <v>8315</v>
      </c>
      <c r="R305" t="s">
        <v>8316</v>
      </c>
      <c r="S305" s="16">
        <v>42093.588263888887</v>
      </c>
      <c r="T305" s="16">
        <v>42123.588263888887</v>
      </c>
      <c r="U305">
        <f t="shared" si="4"/>
        <v>64.17</v>
      </c>
    </row>
    <row r="306" spans="1:21" ht="32" x14ac:dyDescent="0.2">
      <c r="A306" s="10">
        <v>4065</v>
      </c>
      <c r="B306" s="3" t="s">
        <v>4061</v>
      </c>
      <c r="C306" s="3" t="s">
        <v>8169</v>
      </c>
      <c r="D306" s="6">
        <v>4000</v>
      </c>
      <c r="E306" s="8">
        <v>27</v>
      </c>
      <c r="F306" t="s">
        <v>8220</v>
      </c>
      <c r="G306" t="s">
        <v>8223</v>
      </c>
      <c r="H306" t="s">
        <v>8245</v>
      </c>
      <c r="I306">
        <v>1407883811</v>
      </c>
      <c r="J306">
        <v>1405291811</v>
      </c>
      <c r="K306" t="b">
        <v>0</v>
      </c>
      <c r="L306">
        <v>4</v>
      </c>
      <c r="M306" t="b">
        <v>0</v>
      </c>
      <c r="N306" t="s">
        <v>8269</v>
      </c>
      <c r="O306">
        <v>1</v>
      </c>
      <c r="P306">
        <v>6.75</v>
      </c>
      <c r="Q306" s="12" t="s">
        <v>8315</v>
      </c>
      <c r="R306" t="s">
        <v>8316</v>
      </c>
      <c r="S306" s="16">
        <v>41833.951516203706</v>
      </c>
      <c r="T306" s="16">
        <v>41863.951516203706</v>
      </c>
      <c r="U306">
        <f t="shared" si="4"/>
        <v>6.75</v>
      </c>
    </row>
    <row r="307" spans="1:21" ht="48" x14ac:dyDescent="0.2">
      <c r="A307" s="10">
        <v>4066</v>
      </c>
      <c r="B307" s="3" t="s">
        <v>4062</v>
      </c>
      <c r="C307" s="3" t="s">
        <v>8170</v>
      </c>
      <c r="D307" s="6">
        <v>15000</v>
      </c>
      <c r="E307" s="8">
        <v>25</v>
      </c>
      <c r="F307" t="s">
        <v>8220</v>
      </c>
      <c r="G307" t="s">
        <v>8223</v>
      </c>
      <c r="H307" t="s">
        <v>8245</v>
      </c>
      <c r="I307">
        <v>1463619388</v>
      </c>
      <c r="J307">
        <v>1461027388</v>
      </c>
      <c r="K307" t="b">
        <v>0</v>
      </c>
      <c r="L307">
        <v>1</v>
      </c>
      <c r="M307" t="b">
        <v>0</v>
      </c>
      <c r="N307" t="s">
        <v>8269</v>
      </c>
      <c r="O307">
        <v>0</v>
      </c>
      <c r="P307">
        <v>25</v>
      </c>
      <c r="Q307" s="12" t="s">
        <v>8315</v>
      </c>
      <c r="R307" t="s">
        <v>8316</v>
      </c>
      <c r="S307" s="16">
        <v>42479.039212962962</v>
      </c>
      <c r="T307" s="16">
        <v>42509.039212962962</v>
      </c>
      <c r="U307">
        <f t="shared" si="4"/>
        <v>25</v>
      </c>
    </row>
    <row r="308" spans="1:21" ht="48" x14ac:dyDescent="0.2">
      <c r="A308" s="10">
        <v>4067</v>
      </c>
      <c r="B308" s="3" t="s">
        <v>4063</v>
      </c>
      <c r="C308" s="3" t="s">
        <v>7998</v>
      </c>
      <c r="D308" s="6">
        <v>5000</v>
      </c>
      <c r="E308" s="8">
        <v>3045</v>
      </c>
      <c r="F308" t="s">
        <v>8220</v>
      </c>
      <c r="G308" t="s">
        <v>8223</v>
      </c>
      <c r="H308" t="s">
        <v>8245</v>
      </c>
      <c r="I308">
        <v>1443408550</v>
      </c>
      <c r="J308">
        <v>1439952550</v>
      </c>
      <c r="K308" t="b">
        <v>0</v>
      </c>
      <c r="L308">
        <v>17</v>
      </c>
      <c r="M308" t="b">
        <v>0</v>
      </c>
      <c r="N308" t="s">
        <v>8269</v>
      </c>
      <c r="O308">
        <v>61</v>
      </c>
      <c r="P308">
        <v>179.12</v>
      </c>
      <c r="Q308" s="12" t="s">
        <v>8315</v>
      </c>
      <c r="R308" t="s">
        <v>8316</v>
      </c>
      <c r="S308" s="16">
        <v>42235.117476851854</v>
      </c>
      <c r="T308" s="16">
        <v>42275.117476851854</v>
      </c>
      <c r="U308">
        <f t="shared" si="4"/>
        <v>179.12</v>
      </c>
    </row>
    <row r="309" spans="1:21" ht="32" x14ac:dyDescent="0.2">
      <c r="A309" s="10">
        <v>4068</v>
      </c>
      <c r="B309" s="3" t="s">
        <v>4064</v>
      </c>
      <c r="C309" s="3" t="s">
        <v>8171</v>
      </c>
      <c r="D309" s="6">
        <v>3495</v>
      </c>
      <c r="E309" s="8">
        <v>34.950000000000003</v>
      </c>
      <c r="F309" t="s">
        <v>8220</v>
      </c>
      <c r="G309" t="s">
        <v>8223</v>
      </c>
      <c r="H309" t="s">
        <v>8245</v>
      </c>
      <c r="I309">
        <v>1484348700</v>
      </c>
      <c r="J309">
        <v>1481756855</v>
      </c>
      <c r="K309" t="b">
        <v>0</v>
      </c>
      <c r="L309">
        <v>1</v>
      </c>
      <c r="M309" t="b">
        <v>0</v>
      </c>
      <c r="N309" t="s">
        <v>8269</v>
      </c>
      <c r="O309">
        <v>1</v>
      </c>
      <c r="P309">
        <v>34.950000000000003</v>
      </c>
      <c r="Q309" s="12" t="s">
        <v>8315</v>
      </c>
      <c r="R309" t="s">
        <v>8316</v>
      </c>
      <c r="S309" s="16">
        <v>42718.963599537034</v>
      </c>
      <c r="T309" s="16">
        <v>42748.961805555555</v>
      </c>
      <c r="U309">
        <f t="shared" si="4"/>
        <v>34.950000000000003</v>
      </c>
    </row>
    <row r="310" spans="1:21" ht="48" x14ac:dyDescent="0.2">
      <c r="A310" s="10">
        <v>4069</v>
      </c>
      <c r="B310" s="3" t="s">
        <v>4065</v>
      </c>
      <c r="C310" s="3" t="s">
        <v>8172</v>
      </c>
      <c r="D310" s="6">
        <v>1250</v>
      </c>
      <c r="E310" s="8">
        <v>430</v>
      </c>
      <c r="F310" t="s">
        <v>8220</v>
      </c>
      <c r="G310" t="s">
        <v>8224</v>
      </c>
      <c r="H310" t="s">
        <v>8246</v>
      </c>
      <c r="I310">
        <v>1425124800</v>
      </c>
      <c r="J310">
        <v>1421596356</v>
      </c>
      <c r="K310" t="b">
        <v>0</v>
      </c>
      <c r="L310">
        <v>13</v>
      </c>
      <c r="M310" t="b">
        <v>0</v>
      </c>
      <c r="N310" t="s">
        <v>8269</v>
      </c>
      <c r="O310">
        <v>34</v>
      </c>
      <c r="P310">
        <v>33.08</v>
      </c>
      <c r="Q310" s="12" t="s">
        <v>8315</v>
      </c>
      <c r="R310" t="s">
        <v>8316</v>
      </c>
      <c r="S310" s="16">
        <v>42022.661527777775</v>
      </c>
      <c r="T310" s="16">
        <v>42063.5</v>
      </c>
      <c r="U310">
        <f t="shared" si="4"/>
        <v>33.08</v>
      </c>
    </row>
    <row r="311" spans="1:21" ht="32" x14ac:dyDescent="0.2">
      <c r="A311" s="10">
        <v>4070</v>
      </c>
      <c r="B311" s="3" t="s">
        <v>4066</v>
      </c>
      <c r="C311" s="3" t="s">
        <v>8173</v>
      </c>
      <c r="D311" s="6">
        <v>1000</v>
      </c>
      <c r="E311" s="8">
        <v>165</v>
      </c>
      <c r="F311" t="s">
        <v>8220</v>
      </c>
      <c r="G311" t="s">
        <v>8223</v>
      </c>
      <c r="H311" t="s">
        <v>8245</v>
      </c>
      <c r="I311">
        <v>1425178800</v>
      </c>
      <c r="J311">
        <v>1422374420</v>
      </c>
      <c r="K311" t="b">
        <v>0</v>
      </c>
      <c r="L311">
        <v>6</v>
      </c>
      <c r="M311" t="b">
        <v>0</v>
      </c>
      <c r="N311" t="s">
        <v>8269</v>
      </c>
      <c r="O311">
        <v>17</v>
      </c>
      <c r="P311">
        <v>27.5</v>
      </c>
      <c r="Q311" s="12" t="s">
        <v>8315</v>
      </c>
      <c r="R311" t="s">
        <v>8316</v>
      </c>
      <c r="S311" s="16">
        <v>42031.666898148149</v>
      </c>
      <c r="T311" s="16">
        <v>42064.125</v>
      </c>
      <c r="U311">
        <f t="shared" si="4"/>
        <v>27.5</v>
      </c>
    </row>
    <row r="312" spans="1:21" ht="48" x14ac:dyDescent="0.2">
      <c r="A312" s="10">
        <v>4071</v>
      </c>
      <c r="B312" s="3" t="s">
        <v>4067</v>
      </c>
      <c r="C312" s="3" t="s">
        <v>8174</v>
      </c>
      <c r="D312" s="6">
        <v>20000</v>
      </c>
      <c r="E312" s="8">
        <v>0</v>
      </c>
      <c r="F312" t="s">
        <v>8220</v>
      </c>
      <c r="G312" t="s">
        <v>8237</v>
      </c>
      <c r="H312" t="s">
        <v>8255</v>
      </c>
      <c r="I312">
        <v>1482779931</v>
      </c>
      <c r="J312">
        <v>1480187931</v>
      </c>
      <c r="K312" t="b">
        <v>0</v>
      </c>
      <c r="L312">
        <v>0</v>
      </c>
      <c r="M312" t="b">
        <v>0</v>
      </c>
      <c r="N312" t="s">
        <v>8269</v>
      </c>
      <c r="O312">
        <v>0</v>
      </c>
      <c r="P312">
        <v>0</v>
      </c>
      <c r="Q312" s="12" t="s">
        <v>8315</v>
      </c>
      <c r="R312" t="s">
        <v>8316</v>
      </c>
      <c r="S312" s="16">
        <v>42700.804756944446</v>
      </c>
      <c r="T312" s="16">
        <v>42730.804756944446</v>
      </c>
      <c r="U312">
        <f t="shared" si="4"/>
        <v>0</v>
      </c>
    </row>
    <row r="313" spans="1:21" ht="48" x14ac:dyDescent="0.2">
      <c r="A313" s="10">
        <v>4072</v>
      </c>
      <c r="B313" s="3" t="s">
        <v>4068</v>
      </c>
      <c r="C313" s="3" t="s">
        <v>8175</v>
      </c>
      <c r="D313" s="6">
        <v>1000</v>
      </c>
      <c r="E313" s="8">
        <v>4</v>
      </c>
      <c r="F313" t="s">
        <v>8220</v>
      </c>
      <c r="G313" t="s">
        <v>8224</v>
      </c>
      <c r="H313" t="s">
        <v>8246</v>
      </c>
      <c r="I313">
        <v>1408646111</v>
      </c>
      <c r="J313">
        <v>1403462111</v>
      </c>
      <c r="K313" t="b">
        <v>0</v>
      </c>
      <c r="L313">
        <v>2</v>
      </c>
      <c r="M313" t="b">
        <v>0</v>
      </c>
      <c r="N313" t="s">
        <v>8269</v>
      </c>
      <c r="O313">
        <v>0</v>
      </c>
      <c r="P313">
        <v>2</v>
      </c>
      <c r="Q313" s="12" t="s">
        <v>8315</v>
      </c>
      <c r="R313" t="s">
        <v>8316</v>
      </c>
      <c r="S313" s="16">
        <v>41812.77443287037</v>
      </c>
      <c r="T313" s="16">
        <v>41872.77443287037</v>
      </c>
      <c r="U313">
        <f t="shared" si="4"/>
        <v>2</v>
      </c>
    </row>
    <row r="314" spans="1:21" ht="48" x14ac:dyDescent="0.2">
      <c r="A314" s="10">
        <v>4073</v>
      </c>
      <c r="B314" s="3" t="s">
        <v>4069</v>
      </c>
      <c r="C314" s="3" t="s">
        <v>8176</v>
      </c>
      <c r="D314" s="6">
        <v>3500</v>
      </c>
      <c r="E314" s="8">
        <v>37</v>
      </c>
      <c r="F314" t="s">
        <v>8220</v>
      </c>
      <c r="G314" t="s">
        <v>8223</v>
      </c>
      <c r="H314" t="s">
        <v>8245</v>
      </c>
      <c r="I314">
        <v>1431144000</v>
      </c>
      <c r="J314">
        <v>1426407426</v>
      </c>
      <c r="K314" t="b">
        <v>0</v>
      </c>
      <c r="L314">
        <v>2</v>
      </c>
      <c r="M314" t="b">
        <v>0</v>
      </c>
      <c r="N314" t="s">
        <v>8269</v>
      </c>
      <c r="O314">
        <v>1</v>
      </c>
      <c r="P314">
        <v>18.5</v>
      </c>
      <c r="Q314" s="12" t="s">
        <v>8315</v>
      </c>
      <c r="R314" t="s">
        <v>8316</v>
      </c>
      <c r="S314" s="16">
        <v>42078.34520833334</v>
      </c>
      <c r="T314" s="16">
        <v>42133.166666666672</v>
      </c>
      <c r="U314">
        <f t="shared" si="4"/>
        <v>18.5</v>
      </c>
    </row>
    <row r="315" spans="1:21" ht="48" x14ac:dyDescent="0.2">
      <c r="A315" s="10">
        <v>4074</v>
      </c>
      <c r="B315" s="3" t="s">
        <v>4070</v>
      </c>
      <c r="C315" s="3" t="s">
        <v>8177</v>
      </c>
      <c r="D315" s="6">
        <v>2750</v>
      </c>
      <c r="E315" s="8">
        <v>735</v>
      </c>
      <c r="F315" t="s">
        <v>8220</v>
      </c>
      <c r="G315" t="s">
        <v>8224</v>
      </c>
      <c r="H315" t="s">
        <v>8246</v>
      </c>
      <c r="I315">
        <v>1446732975</v>
      </c>
      <c r="J315">
        <v>1444137375</v>
      </c>
      <c r="K315" t="b">
        <v>0</v>
      </c>
      <c r="L315">
        <v>21</v>
      </c>
      <c r="M315" t="b">
        <v>0</v>
      </c>
      <c r="N315" t="s">
        <v>8269</v>
      </c>
      <c r="O315">
        <v>27</v>
      </c>
      <c r="P315">
        <v>35</v>
      </c>
      <c r="Q315" s="12" t="s">
        <v>8315</v>
      </c>
      <c r="R315" t="s">
        <v>8316</v>
      </c>
      <c r="S315" s="16">
        <v>42283.552951388891</v>
      </c>
      <c r="T315" s="16">
        <v>42313.594618055555</v>
      </c>
      <c r="U315">
        <f t="shared" si="4"/>
        <v>35</v>
      </c>
    </row>
    <row r="316" spans="1:21" ht="48" x14ac:dyDescent="0.2">
      <c r="A316" s="10">
        <v>4075</v>
      </c>
      <c r="B316" s="3" t="s">
        <v>4071</v>
      </c>
      <c r="C316" s="3" t="s">
        <v>8178</v>
      </c>
      <c r="D316" s="6">
        <v>2000</v>
      </c>
      <c r="E316" s="8">
        <v>576</v>
      </c>
      <c r="F316" t="s">
        <v>8220</v>
      </c>
      <c r="G316" t="s">
        <v>8224</v>
      </c>
      <c r="H316" t="s">
        <v>8246</v>
      </c>
      <c r="I316">
        <v>1404149280</v>
      </c>
      <c r="J316">
        <v>1400547969</v>
      </c>
      <c r="K316" t="b">
        <v>0</v>
      </c>
      <c r="L316">
        <v>13</v>
      </c>
      <c r="M316" t="b">
        <v>0</v>
      </c>
      <c r="N316" t="s">
        <v>8269</v>
      </c>
      <c r="O316">
        <v>29</v>
      </c>
      <c r="P316">
        <v>44.31</v>
      </c>
      <c r="Q316" s="12" t="s">
        <v>8315</v>
      </c>
      <c r="R316" t="s">
        <v>8316</v>
      </c>
      <c r="S316" s="16">
        <v>41779.045937499999</v>
      </c>
      <c r="T316" s="16">
        <v>41820.727777777778</v>
      </c>
      <c r="U316">
        <f t="shared" si="4"/>
        <v>44.31</v>
      </c>
    </row>
    <row r="317" spans="1:21" ht="32" x14ac:dyDescent="0.2">
      <c r="A317" s="10">
        <v>4076</v>
      </c>
      <c r="B317" s="3" t="s">
        <v>4072</v>
      </c>
      <c r="C317" s="3" t="s">
        <v>8179</v>
      </c>
      <c r="D317" s="6">
        <v>700</v>
      </c>
      <c r="E317" s="8">
        <v>0</v>
      </c>
      <c r="F317" t="s">
        <v>8220</v>
      </c>
      <c r="G317" t="s">
        <v>8223</v>
      </c>
      <c r="H317" t="s">
        <v>8245</v>
      </c>
      <c r="I317">
        <v>1413921060</v>
      </c>
      <c r="J317">
        <v>1411499149</v>
      </c>
      <c r="K317" t="b">
        <v>0</v>
      </c>
      <c r="L317">
        <v>0</v>
      </c>
      <c r="M317" t="b">
        <v>0</v>
      </c>
      <c r="N317" t="s">
        <v>8269</v>
      </c>
      <c r="O317">
        <v>0</v>
      </c>
      <c r="P317">
        <v>0</v>
      </c>
      <c r="Q317" s="12" t="s">
        <v>8315</v>
      </c>
      <c r="R317" t="s">
        <v>8316</v>
      </c>
      <c r="S317" s="16">
        <v>41905.795706018522</v>
      </c>
      <c r="T317" s="16">
        <v>41933.82708333333</v>
      </c>
      <c r="U317">
        <f t="shared" si="4"/>
        <v>0</v>
      </c>
    </row>
    <row r="318" spans="1:21" ht="48" x14ac:dyDescent="0.2">
      <c r="A318" s="10">
        <v>4077</v>
      </c>
      <c r="B318" s="3" t="s">
        <v>4073</v>
      </c>
      <c r="C318" s="3" t="s">
        <v>8180</v>
      </c>
      <c r="D318" s="6">
        <v>15000</v>
      </c>
      <c r="E318" s="8">
        <v>1335</v>
      </c>
      <c r="F318" t="s">
        <v>8220</v>
      </c>
      <c r="G318" t="s">
        <v>8223</v>
      </c>
      <c r="H318" t="s">
        <v>8245</v>
      </c>
      <c r="I318">
        <v>1482339794</v>
      </c>
      <c r="J318">
        <v>1479747794</v>
      </c>
      <c r="K318" t="b">
        <v>0</v>
      </c>
      <c r="L318">
        <v>6</v>
      </c>
      <c r="M318" t="b">
        <v>0</v>
      </c>
      <c r="N318" t="s">
        <v>8269</v>
      </c>
      <c r="O318">
        <v>9</v>
      </c>
      <c r="P318">
        <v>222.5</v>
      </c>
      <c r="Q318" s="12" t="s">
        <v>8315</v>
      </c>
      <c r="R318" t="s">
        <v>8316</v>
      </c>
      <c r="S318" s="16">
        <v>42695.7105787037</v>
      </c>
      <c r="T318" s="16">
        <v>42725.7105787037</v>
      </c>
      <c r="U318">
        <f t="shared" si="4"/>
        <v>222.5</v>
      </c>
    </row>
    <row r="319" spans="1:21" ht="48" x14ac:dyDescent="0.2">
      <c r="A319" s="10">
        <v>4078</v>
      </c>
      <c r="B319" s="3" t="s">
        <v>4074</v>
      </c>
      <c r="C319" s="3" t="s">
        <v>8181</v>
      </c>
      <c r="D319" s="6">
        <v>250</v>
      </c>
      <c r="E319" s="8">
        <v>0</v>
      </c>
      <c r="F319" t="s">
        <v>8220</v>
      </c>
      <c r="G319" t="s">
        <v>8224</v>
      </c>
      <c r="H319" t="s">
        <v>8246</v>
      </c>
      <c r="I319">
        <v>1485543242</v>
      </c>
      <c r="J319">
        <v>1482951242</v>
      </c>
      <c r="K319" t="b">
        <v>0</v>
      </c>
      <c r="L319">
        <v>0</v>
      </c>
      <c r="M319" t="b">
        <v>0</v>
      </c>
      <c r="N319" t="s">
        <v>8269</v>
      </c>
      <c r="O319">
        <v>0</v>
      </c>
      <c r="P319">
        <v>0</v>
      </c>
      <c r="Q319" s="12" t="s">
        <v>8315</v>
      </c>
      <c r="R319" t="s">
        <v>8316</v>
      </c>
      <c r="S319" s="16">
        <v>42732.787523148145</v>
      </c>
      <c r="T319" s="16">
        <v>42762.787523148145</v>
      </c>
      <c r="U319">
        <f t="shared" si="4"/>
        <v>0</v>
      </c>
    </row>
    <row r="320" spans="1:21" ht="48" x14ac:dyDescent="0.2">
      <c r="A320" s="10">
        <v>4079</v>
      </c>
      <c r="B320" s="3" t="s">
        <v>4075</v>
      </c>
      <c r="C320" s="3" t="s">
        <v>8182</v>
      </c>
      <c r="D320" s="6">
        <v>3000</v>
      </c>
      <c r="E320" s="8">
        <v>5</v>
      </c>
      <c r="F320" t="s">
        <v>8220</v>
      </c>
      <c r="G320" t="s">
        <v>8223</v>
      </c>
      <c r="H320" t="s">
        <v>8245</v>
      </c>
      <c r="I320">
        <v>1466375521</v>
      </c>
      <c r="J320">
        <v>1463783521</v>
      </c>
      <c r="K320" t="b">
        <v>0</v>
      </c>
      <c r="L320">
        <v>1</v>
      </c>
      <c r="M320" t="b">
        <v>0</v>
      </c>
      <c r="N320" t="s">
        <v>8269</v>
      </c>
      <c r="O320">
        <v>0</v>
      </c>
      <c r="P320">
        <v>5</v>
      </c>
      <c r="Q320" s="12" t="s">
        <v>8315</v>
      </c>
      <c r="R320" t="s">
        <v>8316</v>
      </c>
      <c r="S320" s="16">
        <v>42510.938900462963</v>
      </c>
      <c r="T320" s="16">
        <v>42540.938900462963</v>
      </c>
      <c r="U320">
        <f t="shared" si="4"/>
        <v>5</v>
      </c>
    </row>
    <row r="321" spans="1:21" ht="48" x14ac:dyDescent="0.2">
      <c r="A321" s="10">
        <v>4080</v>
      </c>
      <c r="B321" s="3" t="s">
        <v>4076</v>
      </c>
      <c r="C321" s="3" t="s">
        <v>8183</v>
      </c>
      <c r="D321" s="6">
        <v>3000</v>
      </c>
      <c r="E321" s="8">
        <v>0</v>
      </c>
      <c r="F321" t="s">
        <v>8220</v>
      </c>
      <c r="G321" t="s">
        <v>8223</v>
      </c>
      <c r="H321" t="s">
        <v>8245</v>
      </c>
      <c r="I321">
        <v>1465930440</v>
      </c>
      <c r="J321">
        <v>1463849116</v>
      </c>
      <c r="K321" t="b">
        <v>0</v>
      </c>
      <c r="L321">
        <v>0</v>
      </c>
      <c r="M321" t="b">
        <v>0</v>
      </c>
      <c r="N321" t="s">
        <v>8269</v>
      </c>
      <c r="O321">
        <v>0</v>
      </c>
      <c r="P321">
        <v>0</v>
      </c>
      <c r="Q321" s="12" t="s">
        <v>8315</v>
      </c>
      <c r="R321" t="s">
        <v>8316</v>
      </c>
      <c r="S321" s="16">
        <v>42511.698101851856</v>
      </c>
      <c r="T321" s="16">
        <v>42535.787500000006</v>
      </c>
      <c r="U321">
        <f t="shared" si="4"/>
        <v>0</v>
      </c>
    </row>
    <row r="322" spans="1:21" ht="48" x14ac:dyDescent="0.2">
      <c r="A322" s="10">
        <v>4081</v>
      </c>
      <c r="B322" s="3" t="s">
        <v>4077</v>
      </c>
      <c r="C322" s="3" t="s">
        <v>8184</v>
      </c>
      <c r="D322" s="6">
        <v>2224</v>
      </c>
      <c r="E322" s="8">
        <v>350</v>
      </c>
      <c r="F322" t="s">
        <v>8220</v>
      </c>
      <c r="G322" t="s">
        <v>8223</v>
      </c>
      <c r="H322" t="s">
        <v>8245</v>
      </c>
      <c r="I322">
        <v>1425819425</v>
      </c>
      <c r="J322">
        <v>1423231025</v>
      </c>
      <c r="K322" t="b">
        <v>0</v>
      </c>
      <c r="L322">
        <v>12</v>
      </c>
      <c r="M322" t="b">
        <v>0</v>
      </c>
      <c r="N322" t="s">
        <v>8269</v>
      </c>
      <c r="O322">
        <v>16</v>
      </c>
      <c r="P322">
        <v>29.17</v>
      </c>
      <c r="Q322" s="12" t="s">
        <v>8315</v>
      </c>
      <c r="R322" t="s">
        <v>8316</v>
      </c>
      <c r="S322" s="16">
        <v>42041.581307870365</v>
      </c>
      <c r="T322" s="16">
        <v>42071.539641203708</v>
      </c>
      <c r="U322">
        <f t="shared" si="4"/>
        <v>29.17</v>
      </c>
    </row>
    <row r="323" spans="1:21" ht="48" x14ac:dyDescent="0.2">
      <c r="A323" s="10">
        <v>4082</v>
      </c>
      <c r="B323" s="3" t="s">
        <v>4078</v>
      </c>
      <c r="C323" s="3" t="s">
        <v>8185</v>
      </c>
      <c r="D323" s="6">
        <v>150</v>
      </c>
      <c r="E323" s="8">
        <v>3</v>
      </c>
      <c r="F323" t="s">
        <v>8220</v>
      </c>
      <c r="G323" t="s">
        <v>8223</v>
      </c>
      <c r="H323" t="s">
        <v>8245</v>
      </c>
      <c r="I323">
        <v>1447542000</v>
      </c>
      <c r="J323">
        <v>1446179553</v>
      </c>
      <c r="K323" t="b">
        <v>0</v>
      </c>
      <c r="L323">
        <v>2</v>
      </c>
      <c r="M323" t="b">
        <v>0</v>
      </c>
      <c r="N323" t="s">
        <v>8269</v>
      </c>
      <c r="O323">
        <v>2</v>
      </c>
      <c r="P323">
        <v>1.5</v>
      </c>
      <c r="Q323" s="12" t="s">
        <v>8315</v>
      </c>
      <c r="R323" t="s">
        <v>8316</v>
      </c>
      <c r="S323" s="16">
        <v>42307.189270833333</v>
      </c>
      <c r="T323" s="16">
        <v>42322.958333333328</v>
      </c>
      <c r="U323">
        <f t="shared" ref="U323:U354" si="5">IFERROR(ROUND(E323/L323,2),0)</f>
        <v>1.5</v>
      </c>
    </row>
    <row r="324" spans="1:21" ht="48" x14ac:dyDescent="0.2">
      <c r="A324" s="10">
        <v>4083</v>
      </c>
      <c r="B324" s="3" t="s">
        <v>4079</v>
      </c>
      <c r="C324" s="3" t="s">
        <v>8186</v>
      </c>
      <c r="D324" s="6">
        <v>3500</v>
      </c>
      <c r="E324" s="8">
        <v>759</v>
      </c>
      <c r="F324" t="s">
        <v>8220</v>
      </c>
      <c r="G324" t="s">
        <v>8223</v>
      </c>
      <c r="H324" t="s">
        <v>8245</v>
      </c>
      <c r="I324">
        <v>1452795416</v>
      </c>
      <c r="J324">
        <v>1450203416</v>
      </c>
      <c r="K324" t="b">
        <v>0</v>
      </c>
      <c r="L324">
        <v>6</v>
      </c>
      <c r="M324" t="b">
        <v>0</v>
      </c>
      <c r="N324" t="s">
        <v>8269</v>
      </c>
      <c r="O324">
        <v>22</v>
      </c>
      <c r="P324">
        <v>126.5</v>
      </c>
      <c r="Q324" s="12" t="s">
        <v>8315</v>
      </c>
      <c r="R324" t="s">
        <v>8316</v>
      </c>
      <c r="S324" s="16">
        <v>42353.761759259258</v>
      </c>
      <c r="T324" s="16">
        <v>42383.761759259258</v>
      </c>
      <c r="U324">
        <f t="shared" si="5"/>
        <v>126.5</v>
      </c>
    </row>
    <row r="325" spans="1:21" ht="48" x14ac:dyDescent="0.2">
      <c r="A325" s="10">
        <v>4084</v>
      </c>
      <c r="B325" s="3" t="s">
        <v>4080</v>
      </c>
      <c r="C325" s="3" t="s">
        <v>8187</v>
      </c>
      <c r="D325" s="6">
        <v>3000</v>
      </c>
      <c r="E325" s="8">
        <v>10</v>
      </c>
      <c r="F325" t="s">
        <v>8220</v>
      </c>
      <c r="G325" t="s">
        <v>8236</v>
      </c>
      <c r="H325" t="s">
        <v>8248</v>
      </c>
      <c r="I325">
        <v>1476008906</v>
      </c>
      <c r="J325">
        <v>1473416906</v>
      </c>
      <c r="K325" t="b">
        <v>0</v>
      </c>
      <c r="L325">
        <v>1</v>
      </c>
      <c r="M325" t="b">
        <v>0</v>
      </c>
      <c r="N325" t="s">
        <v>8269</v>
      </c>
      <c r="O325">
        <v>0</v>
      </c>
      <c r="P325">
        <v>10</v>
      </c>
      <c r="Q325" s="12" t="s">
        <v>8315</v>
      </c>
      <c r="R325" t="s">
        <v>8316</v>
      </c>
      <c r="S325" s="16">
        <v>42622.436412037037</v>
      </c>
      <c r="T325" s="16">
        <v>42652.436412037037</v>
      </c>
      <c r="U325">
        <f t="shared" si="5"/>
        <v>10</v>
      </c>
    </row>
    <row r="326" spans="1:21" ht="48" x14ac:dyDescent="0.2">
      <c r="A326" s="10">
        <v>4085</v>
      </c>
      <c r="B326" s="3" t="s">
        <v>4081</v>
      </c>
      <c r="C326" s="3" t="s">
        <v>8188</v>
      </c>
      <c r="D326" s="6">
        <v>3500</v>
      </c>
      <c r="E326" s="8">
        <v>10</v>
      </c>
      <c r="F326" t="s">
        <v>8220</v>
      </c>
      <c r="G326" t="s">
        <v>8223</v>
      </c>
      <c r="H326" t="s">
        <v>8245</v>
      </c>
      <c r="I326">
        <v>1427169540</v>
      </c>
      <c r="J326">
        <v>1424701775</v>
      </c>
      <c r="K326" t="b">
        <v>0</v>
      </c>
      <c r="L326">
        <v>1</v>
      </c>
      <c r="M326" t="b">
        <v>0</v>
      </c>
      <c r="N326" t="s">
        <v>8269</v>
      </c>
      <c r="O326">
        <v>0</v>
      </c>
      <c r="P326">
        <v>10</v>
      </c>
      <c r="Q326" s="12" t="s">
        <v>8315</v>
      </c>
      <c r="R326" t="s">
        <v>8316</v>
      </c>
      <c r="S326" s="16">
        <v>42058.603877314818</v>
      </c>
      <c r="T326" s="16">
        <v>42087.165972222225</v>
      </c>
      <c r="U326">
        <f t="shared" si="5"/>
        <v>10</v>
      </c>
    </row>
    <row r="327" spans="1:21" ht="48" x14ac:dyDescent="0.2">
      <c r="A327" s="10">
        <v>4086</v>
      </c>
      <c r="B327" s="3" t="s">
        <v>4082</v>
      </c>
      <c r="C327" s="3" t="s">
        <v>8189</v>
      </c>
      <c r="D327" s="6">
        <v>1000</v>
      </c>
      <c r="E327" s="8">
        <v>47</v>
      </c>
      <c r="F327" t="s">
        <v>8220</v>
      </c>
      <c r="G327" t="s">
        <v>8223</v>
      </c>
      <c r="H327" t="s">
        <v>8245</v>
      </c>
      <c r="I327">
        <v>1448078400</v>
      </c>
      <c r="J327">
        <v>1445985299</v>
      </c>
      <c r="K327" t="b">
        <v>0</v>
      </c>
      <c r="L327">
        <v>5</v>
      </c>
      <c r="M327" t="b">
        <v>0</v>
      </c>
      <c r="N327" t="s">
        <v>8269</v>
      </c>
      <c r="O327">
        <v>5</v>
      </c>
      <c r="P327">
        <v>9.4</v>
      </c>
      <c r="Q327" s="12" t="s">
        <v>8315</v>
      </c>
      <c r="R327" t="s">
        <v>8316</v>
      </c>
      <c r="S327" s="16">
        <v>42304.940960648149</v>
      </c>
      <c r="T327" s="16">
        <v>42329.166666666672</v>
      </c>
      <c r="U327">
        <f t="shared" si="5"/>
        <v>9.4</v>
      </c>
    </row>
    <row r="328" spans="1:21" ht="16" x14ac:dyDescent="0.2">
      <c r="A328" s="10">
        <v>4087</v>
      </c>
      <c r="B328" s="3" t="s">
        <v>4083</v>
      </c>
      <c r="C328" s="3" t="s">
        <v>8190</v>
      </c>
      <c r="D328" s="6">
        <v>9600</v>
      </c>
      <c r="E328" s="8">
        <v>0</v>
      </c>
      <c r="F328" t="s">
        <v>8220</v>
      </c>
      <c r="G328" t="s">
        <v>8223</v>
      </c>
      <c r="H328" t="s">
        <v>8245</v>
      </c>
      <c r="I328">
        <v>1468777786</v>
      </c>
      <c r="J328">
        <v>1466185786</v>
      </c>
      <c r="K328" t="b">
        <v>0</v>
      </c>
      <c r="L328">
        <v>0</v>
      </c>
      <c r="M328" t="b">
        <v>0</v>
      </c>
      <c r="N328" t="s">
        <v>8269</v>
      </c>
      <c r="O328">
        <v>0</v>
      </c>
      <c r="P328">
        <v>0</v>
      </c>
      <c r="Q328" s="12" t="s">
        <v>8315</v>
      </c>
      <c r="R328" t="s">
        <v>8316</v>
      </c>
      <c r="S328" s="16">
        <v>42538.742893518516</v>
      </c>
      <c r="T328" s="16">
        <v>42568.742893518516</v>
      </c>
      <c r="U328">
        <f t="shared" si="5"/>
        <v>0</v>
      </c>
    </row>
    <row r="329" spans="1:21" ht="48" x14ac:dyDescent="0.2">
      <c r="A329" s="10">
        <v>4088</v>
      </c>
      <c r="B329" s="3" t="s">
        <v>4084</v>
      </c>
      <c r="C329" s="3" t="s">
        <v>8191</v>
      </c>
      <c r="D329" s="6">
        <v>2000</v>
      </c>
      <c r="E329" s="8">
        <v>216</v>
      </c>
      <c r="F329" t="s">
        <v>8220</v>
      </c>
      <c r="G329" t="s">
        <v>8224</v>
      </c>
      <c r="H329" t="s">
        <v>8246</v>
      </c>
      <c r="I329">
        <v>1421403960</v>
      </c>
      <c r="J329">
        <v>1418827324</v>
      </c>
      <c r="K329" t="b">
        <v>0</v>
      </c>
      <c r="L329">
        <v>3</v>
      </c>
      <c r="M329" t="b">
        <v>0</v>
      </c>
      <c r="N329" t="s">
        <v>8269</v>
      </c>
      <c r="O329">
        <v>11</v>
      </c>
      <c r="P329">
        <v>72</v>
      </c>
      <c r="Q329" s="12" t="s">
        <v>8315</v>
      </c>
      <c r="R329" t="s">
        <v>8316</v>
      </c>
      <c r="S329" s="16">
        <v>41990.612546296295</v>
      </c>
      <c r="T329" s="16">
        <v>42020.434722222228</v>
      </c>
      <c r="U329">
        <f t="shared" si="5"/>
        <v>72</v>
      </c>
    </row>
    <row r="330" spans="1:21" ht="48" x14ac:dyDescent="0.2">
      <c r="A330" s="10">
        <v>4089</v>
      </c>
      <c r="B330" s="3" t="s">
        <v>4085</v>
      </c>
      <c r="C330" s="3" t="s">
        <v>8192</v>
      </c>
      <c r="D330" s="6">
        <v>5000</v>
      </c>
      <c r="E330" s="8">
        <v>240</v>
      </c>
      <c r="F330" t="s">
        <v>8220</v>
      </c>
      <c r="G330" t="s">
        <v>8223</v>
      </c>
      <c r="H330" t="s">
        <v>8245</v>
      </c>
      <c r="I330">
        <v>1433093700</v>
      </c>
      <c r="J330">
        <v>1430242488</v>
      </c>
      <c r="K330" t="b">
        <v>0</v>
      </c>
      <c r="L330">
        <v>8</v>
      </c>
      <c r="M330" t="b">
        <v>0</v>
      </c>
      <c r="N330" t="s">
        <v>8269</v>
      </c>
      <c r="O330">
        <v>5</v>
      </c>
      <c r="P330">
        <v>30</v>
      </c>
      <c r="Q330" s="12" t="s">
        <v>8315</v>
      </c>
      <c r="R330" t="s">
        <v>8316</v>
      </c>
      <c r="S330" s="16">
        <v>42122.732499999998</v>
      </c>
      <c r="T330" s="16">
        <v>42155.732638888891</v>
      </c>
      <c r="U330">
        <f t="shared" si="5"/>
        <v>30</v>
      </c>
    </row>
    <row r="331" spans="1:21" ht="32" x14ac:dyDescent="0.2">
      <c r="A331" s="10">
        <v>4090</v>
      </c>
      <c r="B331" s="3" t="s">
        <v>4086</v>
      </c>
      <c r="C331" s="3" t="s">
        <v>8193</v>
      </c>
      <c r="D331" s="6">
        <v>1000</v>
      </c>
      <c r="E331" s="8">
        <v>32</v>
      </c>
      <c r="F331" t="s">
        <v>8220</v>
      </c>
      <c r="G331" t="s">
        <v>8223</v>
      </c>
      <c r="H331" t="s">
        <v>8245</v>
      </c>
      <c r="I331">
        <v>1438959600</v>
      </c>
      <c r="J331">
        <v>1437754137</v>
      </c>
      <c r="K331" t="b">
        <v>0</v>
      </c>
      <c r="L331">
        <v>3</v>
      </c>
      <c r="M331" t="b">
        <v>0</v>
      </c>
      <c r="N331" t="s">
        <v>8269</v>
      </c>
      <c r="O331">
        <v>3</v>
      </c>
      <c r="P331">
        <v>10.67</v>
      </c>
      <c r="Q331" s="12" t="s">
        <v>8315</v>
      </c>
      <c r="R331" t="s">
        <v>8316</v>
      </c>
      <c r="S331" s="16">
        <v>42209.67288194444</v>
      </c>
      <c r="T331" s="16">
        <v>42223.625</v>
      </c>
      <c r="U331">
        <f t="shared" si="5"/>
        <v>10.67</v>
      </c>
    </row>
    <row r="332" spans="1:21" ht="48" x14ac:dyDescent="0.2">
      <c r="A332" s="10">
        <v>4091</v>
      </c>
      <c r="B332" s="3" t="s">
        <v>4087</v>
      </c>
      <c r="C332" s="3" t="s">
        <v>8194</v>
      </c>
      <c r="D332" s="6">
        <v>1600</v>
      </c>
      <c r="E332" s="8">
        <v>204</v>
      </c>
      <c r="F332" t="s">
        <v>8220</v>
      </c>
      <c r="G332" t="s">
        <v>8223</v>
      </c>
      <c r="H332" t="s">
        <v>8245</v>
      </c>
      <c r="I332">
        <v>1421410151</v>
      </c>
      <c r="J332">
        <v>1418818151</v>
      </c>
      <c r="K332" t="b">
        <v>0</v>
      </c>
      <c r="L332">
        <v>8</v>
      </c>
      <c r="M332" t="b">
        <v>0</v>
      </c>
      <c r="N332" t="s">
        <v>8269</v>
      </c>
      <c r="O332">
        <v>13</v>
      </c>
      <c r="P332">
        <v>25.5</v>
      </c>
      <c r="Q332" s="12" t="s">
        <v>8315</v>
      </c>
      <c r="R332" t="s">
        <v>8316</v>
      </c>
      <c r="S332" s="16">
        <v>41990.506377314814</v>
      </c>
      <c r="T332" s="16">
        <v>42020.506377314814</v>
      </c>
      <c r="U332">
        <f t="shared" si="5"/>
        <v>25.5</v>
      </c>
    </row>
    <row r="333" spans="1:21" ht="48" x14ac:dyDescent="0.2">
      <c r="A333" s="10">
        <v>4092</v>
      </c>
      <c r="B333" s="3" t="s">
        <v>4088</v>
      </c>
      <c r="C333" s="3" t="s">
        <v>8195</v>
      </c>
      <c r="D333" s="6">
        <v>110000</v>
      </c>
      <c r="E333" s="8">
        <v>20</v>
      </c>
      <c r="F333" t="s">
        <v>8220</v>
      </c>
      <c r="G333" t="s">
        <v>8223</v>
      </c>
      <c r="H333" t="s">
        <v>8245</v>
      </c>
      <c r="I333">
        <v>1428205247</v>
      </c>
      <c r="J333">
        <v>1423024847</v>
      </c>
      <c r="K333" t="b">
        <v>0</v>
      </c>
      <c r="L333">
        <v>1</v>
      </c>
      <c r="M333" t="b">
        <v>0</v>
      </c>
      <c r="N333" t="s">
        <v>8269</v>
      </c>
      <c r="O333">
        <v>0</v>
      </c>
      <c r="P333">
        <v>20</v>
      </c>
      <c r="Q333" s="12" t="s">
        <v>8315</v>
      </c>
      <c r="R333" t="s">
        <v>8316</v>
      </c>
      <c r="S333" s="16">
        <v>42039.194988425923</v>
      </c>
      <c r="T333" s="16">
        <v>42099.153321759266</v>
      </c>
      <c r="U333">
        <f t="shared" si="5"/>
        <v>20</v>
      </c>
    </row>
    <row r="334" spans="1:21" ht="48" x14ac:dyDescent="0.2">
      <c r="A334" s="10">
        <v>4093</v>
      </c>
      <c r="B334" s="3" t="s">
        <v>4089</v>
      </c>
      <c r="C334" s="3" t="s">
        <v>8196</v>
      </c>
      <c r="D334" s="6">
        <v>2500</v>
      </c>
      <c r="E334" s="8">
        <v>60</v>
      </c>
      <c r="F334" t="s">
        <v>8220</v>
      </c>
      <c r="G334" t="s">
        <v>8224</v>
      </c>
      <c r="H334" t="s">
        <v>8246</v>
      </c>
      <c r="I334">
        <v>1440272093</v>
      </c>
      <c r="J334">
        <v>1435088093</v>
      </c>
      <c r="K334" t="b">
        <v>0</v>
      </c>
      <c r="L334">
        <v>4</v>
      </c>
      <c r="M334" t="b">
        <v>0</v>
      </c>
      <c r="N334" t="s">
        <v>8269</v>
      </c>
      <c r="O334">
        <v>2</v>
      </c>
      <c r="P334">
        <v>15</v>
      </c>
      <c r="Q334" s="12" t="s">
        <v>8315</v>
      </c>
      <c r="R334" t="s">
        <v>8316</v>
      </c>
      <c r="S334" s="16">
        <v>42178.815891203703</v>
      </c>
      <c r="T334" s="16">
        <v>42238.815891203703</v>
      </c>
      <c r="U334">
        <f t="shared" si="5"/>
        <v>15</v>
      </c>
    </row>
    <row r="335" spans="1:21" ht="48" x14ac:dyDescent="0.2">
      <c r="A335" s="10">
        <v>4094</v>
      </c>
      <c r="B335" s="3" t="s">
        <v>4090</v>
      </c>
      <c r="C335" s="3" t="s">
        <v>8197</v>
      </c>
      <c r="D335" s="6">
        <v>2000</v>
      </c>
      <c r="E335" s="8">
        <v>730</v>
      </c>
      <c r="F335" t="s">
        <v>8220</v>
      </c>
      <c r="G335" t="s">
        <v>8223</v>
      </c>
      <c r="H335" t="s">
        <v>8245</v>
      </c>
      <c r="I335">
        <v>1413953940</v>
      </c>
      <c r="J335">
        <v>1410141900</v>
      </c>
      <c r="K335" t="b">
        <v>0</v>
      </c>
      <c r="L335">
        <v>8</v>
      </c>
      <c r="M335" t="b">
        <v>0</v>
      </c>
      <c r="N335" t="s">
        <v>8269</v>
      </c>
      <c r="O335">
        <v>37</v>
      </c>
      <c r="P335">
        <v>91.25</v>
      </c>
      <c r="Q335" s="12" t="s">
        <v>8315</v>
      </c>
      <c r="R335" t="s">
        <v>8316</v>
      </c>
      <c r="S335" s="16">
        <v>41890.086805555555</v>
      </c>
      <c r="T335" s="16">
        <v>41934.207638888889</v>
      </c>
      <c r="U335">
        <f t="shared" si="5"/>
        <v>91.25</v>
      </c>
    </row>
    <row r="336" spans="1:21" ht="32" x14ac:dyDescent="0.2">
      <c r="A336" s="10">
        <v>4095</v>
      </c>
      <c r="B336" s="3" t="s">
        <v>4091</v>
      </c>
      <c r="C336" s="3" t="s">
        <v>8198</v>
      </c>
      <c r="D336" s="6">
        <v>30000</v>
      </c>
      <c r="E336" s="8">
        <v>800</v>
      </c>
      <c r="F336" t="s">
        <v>8220</v>
      </c>
      <c r="G336" t="s">
        <v>8237</v>
      </c>
      <c r="H336" t="s">
        <v>8255</v>
      </c>
      <c r="I336">
        <v>1482108350</v>
      </c>
      <c r="J336">
        <v>1479516350</v>
      </c>
      <c r="K336" t="b">
        <v>0</v>
      </c>
      <c r="L336">
        <v>1</v>
      </c>
      <c r="M336" t="b">
        <v>0</v>
      </c>
      <c r="N336" t="s">
        <v>8269</v>
      </c>
      <c r="O336">
        <v>3</v>
      </c>
      <c r="P336">
        <v>800</v>
      </c>
      <c r="Q336" s="12" t="s">
        <v>8315</v>
      </c>
      <c r="R336" t="s">
        <v>8316</v>
      </c>
      <c r="S336" s="16">
        <v>42693.031828703708</v>
      </c>
      <c r="T336" s="16">
        <v>42723.031828703708</v>
      </c>
      <c r="U336">
        <f t="shared" si="5"/>
        <v>800</v>
      </c>
    </row>
    <row r="337" spans="1:21" ht="48" x14ac:dyDescent="0.2">
      <c r="A337" s="10">
        <v>4096</v>
      </c>
      <c r="B337" s="3" t="s">
        <v>4092</v>
      </c>
      <c r="C337" s="3" t="s">
        <v>8199</v>
      </c>
      <c r="D337" s="6">
        <v>3500</v>
      </c>
      <c r="E337" s="8">
        <v>400</v>
      </c>
      <c r="F337" t="s">
        <v>8220</v>
      </c>
      <c r="G337" t="s">
        <v>8224</v>
      </c>
      <c r="H337" t="s">
        <v>8246</v>
      </c>
      <c r="I337">
        <v>1488271860</v>
      </c>
      <c r="J337">
        <v>1484484219</v>
      </c>
      <c r="K337" t="b">
        <v>0</v>
      </c>
      <c r="L337">
        <v>5</v>
      </c>
      <c r="M337" t="b">
        <v>0</v>
      </c>
      <c r="N337" t="s">
        <v>8269</v>
      </c>
      <c r="O337">
        <v>11</v>
      </c>
      <c r="P337">
        <v>80</v>
      </c>
      <c r="Q337" s="12" t="s">
        <v>8315</v>
      </c>
      <c r="R337" t="s">
        <v>8316</v>
      </c>
      <c r="S337" s="16">
        <v>42750.530312499999</v>
      </c>
      <c r="T337" s="16">
        <v>42794.368749999994</v>
      </c>
      <c r="U337">
        <f t="shared" si="5"/>
        <v>80</v>
      </c>
    </row>
    <row r="338" spans="1:21" ht="48" x14ac:dyDescent="0.2">
      <c r="A338" s="10">
        <v>4097</v>
      </c>
      <c r="B338" s="3" t="s">
        <v>4093</v>
      </c>
      <c r="C338" s="3" t="s">
        <v>8200</v>
      </c>
      <c r="D338" s="6">
        <v>10000</v>
      </c>
      <c r="E338" s="8">
        <v>0</v>
      </c>
      <c r="F338" t="s">
        <v>8220</v>
      </c>
      <c r="G338" t="s">
        <v>8224</v>
      </c>
      <c r="H338" t="s">
        <v>8246</v>
      </c>
      <c r="I338">
        <v>1454284500</v>
      </c>
      <c r="J338">
        <v>1449431237</v>
      </c>
      <c r="K338" t="b">
        <v>0</v>
      </c>
      <c r="L338">
        <v>0</v>
      </c>
      <c r="M338" t="b">
        <v>0</v>
      </c>
      <c r="N338" t="s">
        <v>8269</v>
      </c>
      <c r="O338">
        <v>0</v>
      </c>
      <c r="P338">
        <v>0</v>
      </c>
      <c r="Q338" s="12" t="s">
        <v>8315</v>
      </c>
      <c r="R338" t="s">
        <v>8316</v>
      </c>
      <c r="S338" s="16">
        <v>42344.824502314819</v>
      </c>
      <c r="T338" s="16">
        <v>42400.996527777781</v>
      </c>
      <c r="U338">
        <f t="shared" si="5"/>
        <v>0</v>
      </c>
    </row>
    <row r="339" spans="1:21" ht="32" x14ac:dyDescent="0.2">
      <c r="A339" s="10">
        <v>4098</v>
      </c>
      <c r="B339" s="3" t="s">
        <v>4094</v>
      </c>
      <c r="C339" s="3" t="s">
        <v>8201</v>
      </c>
      <c r="D339" s="6">
        <v>75000</v>
      </c>
      <c r="E339" s="8">
        <v>0</v>
      </c>
      <c r="F339" t="s">
        <v>8220</v>
      </c>
      <c r="G339" t="s">
        <v>8223</v>
      </c>
      <c r="H339" t="s">
        <v>8245</v>
      </c>
      <c r="I339">
        <v>1465060797</v>
      </c>
      <c r="J339">
        <v>1462468797</v>
      </c>
      <c r="K339" t="b">
        <v>0</v>
      </c>
      <c r="L339">
        <v>0</v>
      </c>
      <c r="M339" t="b">
        <v>0</v>
      </c>
      <c r="N339" t="s">
        <v>8269</v>
      </c>
      <c r="O339">
        <v>0</v>
      </c>
      <c r="P339">
        <v>0</v>
      </c>
      <c r="Q339" s="12" t="s">
        <v>8315</v>
      </c>
      <c r="R339" t="s">
        <v>8316</v>
      </c>
      <c r="S339" s="16">
        <v>42495.722187499996</v>
      </c>
      <c r="T339" s="16">
        <v>42525.722187499996</v>
      </c>
      <c r="U339">
        <f t="shared" si="5"/>
        <v>0</v>
      </c>
    </row>
    <row r="340" spans="1:21" ht="48" x14ac:dyDescent="0.2">
      <c r="A340" s="10">
        <v>4099</v>
      </c>
      <c r="B340" s="3" t="s">
        <v>4095</v>
      </c>
      <c r="C340" s="3" t="s">
        <v>8202</v>
      </c>
      <c r="D340" s="6">
        <v>4500</v>
      </c>
      <c r="E340" s="8">
        <v>50</v>
      </c>
      <c r="F340" t="s">
        <v>8220</v>
      </c>
      <c r="G340" t="s">
        <v>8223</v>
      </c>
      <c r="H340" t="s">
        <v>8245</v>
      </c>
      <c r="I340">
        <v>1472847873</v>
      </c>
      <c r="J340">
        <v>1468959873</v>
      </c>
      <c r="K340" t="b">
        <v>0</v>
      </c>
      <c r="L340">
        <v>1</v>
      </c>
      <c r="M340" t="b">
        <v>0</v>
      </c>
      <c r="N340" t="s">
        <v>8269</v>
      </c>
      <c r="O340">
        <v>1</v>
      </c>
      <c r="P340">
        <v>50</v>
      </c>
      <c r="Q340" s="12" t="s">
        <v>8315</v>
      </c>
      <c r="R340" t="s">
        <v>8316</v>
      </c>
      <c r="S340" s="16">
        <v>42570.850381944445</v>
      </c>
      <c r="T340" s="16">
        <v>42615.850381944445</v>
      </c>
      <c r="U340">
        <f t="shared" si="5"/>
        <v>50</v>
      </c>
    </row>
    <row r="341" spans="1:21" ht="32" x14ac:dyDescent="0.2">
      <c r="A341" s="10">
        <v>4100</v>
      </c>
      <c r="B341" s="3" t="s">
        <v>4096</v>
      </c>
      <c r="C341" s="3" t="s">
        <v>8203</v>
      </c>
      <c r="D341" s="6">
        <v>270</v>
      </c>
      <c r="E341" s="8">
        <v>0</v>
      </c>
      <c r="F341" t="s">
        <v>8220</v>
      </c>
      <c r="G341" t="s">
        <v>8223</v>
      </c>
      <c r="H341" t="s">
        <v>8245</v>
      </c>
      <c r="I341">
        <v>1414205990</v>
      </c>
      <c r="J341">
        <v>1413341990</v>
      </c>
      <c r="K341" t="b">
        <v>0</v>
      </c>
      <c r="L341">
        <v>0</v>
      </c>
      <c r="M341" t="b">
        <v>0</v>
      </c>
      <c r="N341" t="s">
        <v>8269</v>
      </c>
      <c r="O341">
        <v>0</v>
      </c>
      <c r="P341">
        <v>0</v>
      </c>
      <c r="Q341" s="12" t="s">
        <v>8315</v>
      </c>
      <c r="R341" t="s">
        <v>8316</v>
      </c>
      <c r="S341" s="16">
        <v>41927.124884259261</v>
      </c>
      <c r="T341" s="16">
        <v>41937.124884259261</v>
      </c>
      <c r="U341">
        <f t="shared" si="5"/>
        <v>0</v>
      </c>
    </row>
    <row r="342" spans="1:21" ht="48" x14ac:dyDescent="0.2">
      <c r="A342" s="10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v>0</v>
      </c>
      <c r="P342">
        <v>0</v>
      </c>
      <c r="Q342" s="12" t="s">
        <v>8315</v>
      </c>
      <c r="R342" t="s">
        <v>8316</v>
      </c>
      <c r="S342" s="16">
        <v>42730.903726851851</v>
      </c>
      <c r="T342" s="16">
        <v>42760.903726851851</v>
      </c>
      <c r="U342">
        <f t="shared" si="5"/>
        <v>0</v>
      </c>
    </row>
    <row r="343" spans="1:21" ht="32" x14ac:dyDescent="0.2">
      <c r="A343" s="10">
        <v>4102</v>
      </c>
      <c r="B343" s="3" t="s">
        <v>4098</v>
      </c>
      <c r="C343" s="3" t="s">
        <v>8205</v>
      </c>
      <c r="D343" s="6">
        <v>500</v>
      </c>
      <c r="E343" s="8">
        <v>137</v>
      </c>
      <c r="F343" t="s">
        <v>8220</v>
      </c>
      <c r="G343" t="s">
        <v>8223</v>
      </c>
      <c r="H343" t="s">
        <v>8245</v>
      </c>
      <c r="I343">
        <v>1463343673</v>
      </c>
      <c r="J343">
        <v>1460751673</v>
      </c>
      <c r="K343" t="b">
        <v>0</v>
      </c>
      <c r="L343">
        <v>6</v>
      </c>
      <c r="M343" t="b">
        <v>0</v>
      </c>
      <c r="N343" t="s">
        <v>8269</v>
      </c>
      <c r="O343">
        <v>27</v>
      </c>
      <c r="P343">
        <v>22.83</v>
      </c>
      <c r="Q343" s="12" t="s">
        <v>8315</v>
      </c>
      <c r="R343" t="s">
        <v>8316</v>
      </c>
      <c r="S343" s="16">
        <v>42475.848067129627</v>
      </c>
      <c r="T343" s="16">
        <v>42505.848067129627</v>
      </c>
      <c r="U343">
        <f t="shared" si="5"/>
        <v>22.83</v>
      </c>
    </row>
    <row r="344" spans="1:21" ht="48" x14ac:dyDescent="0.2">
      <c r="A344" s="10">
        <v>4103</v>
      </c>
      <c r="B344" s="3" t="s">
        <v>4099</v>
      </c>
      <c r="C344" s="3" t="s">
        <v>8206</v>
      </c>
      <c r="D344" s="6">
        <v>1000</v>
      </c>
      <c r="E344" s="8">
        <v>100</v>
      </c>
      <c r="F344" t="s">
        <v>8220</v>
      </c>
      <c r="G344" t="s">
        <v>8223</v>
      </c>
      <c r="H344" t="s">
        <v>8245</v>
      </c>
      <c r="I344">
        <v>1440613920</v>
      </c>
      <c r="J344">
        <v>1435953566</v>
      </c>
      <c r="K344" t="b">
        <v>0</v>
      </c>
      <c r="L344">
        <v>6</v>
      </c>
      <c r="M344" t="b">
        <v>0</v>
      </c>
      <c r="N344" t="s">
        <v>8269</v>
      </c>
      <c r="O344">
        <v>10</v>
      </c>
      <c r="P344">
        <v>16.670000000000002</v>
      </c>
      <c r="Q344" s="12" t="s">
        <v>8315</v>
      </c>
      <c r="R344" t="s">
        <v>8316</v>
      </c>
      <c r="S344" s="16">
        <v>42188.83293981482</v>
      </c>
      <c r="T344" s="16">
        <v>42242.772222222222</v>
      </c>
      <c r="U344">
        <f t="shared" si="5"/>
        <v>16.670000000000002</v>
      </c>
    </row>
    <row r="345" spans="1:21" ht="48" x14ac:dyDescent="0.2">
      <c r="A345" s="10">
        <v>4104</v>
      </c>
      <c r="B345" s="3" t="s">
        <v>4100</v>
      </c>
      <c r="C345" s="3" t="s">
        <v>8207</v>
      </c>
      <c r="D345" s="6">
        <v>3000</v>
      </c>
      <c r="E345" s="8">
        <v>641</v>
      </c>
      <c r="F345" t="s">
        <v>8220</v>
      </c>
      <c r="G345" t="s">
        <v>8225</v>
      </c>
      <c r="H345" t="s">
        <v>8247</v>
      </c>
      <c r="I345">
        <v>1477550434</v>
      </c>
      <c r="J345">
        <v>1474958434</v>
      </c>
      <c r="K345" t="b">
        <v>0</v>
      </c>
      <c r="L345">
        <v>14</v>
      </c>
      <c r="M345" t="b">
        <v>0</v>
      </c>
      <c r="N345" t="s">
        <v>8269</v>
      </c>
      <c r="O345">
        <v>21</v>
      </c>
      <c r="P345">
        <v>45.79</v>
      </c>
      <c r="Q345" s="12" t="s">
        <v>8315</v>
      </c>
      <c r="R345" t="s">
        <v>8316</v>
      </c>
      <c r="S345" s="16">
        <v>42640.278171296297</v>
      </c>
      <c r="T345" s="16">
        <v>42670.278171296297</v>
      </c>
      <c r="U345">
        <f t="shared" si="5"/>
        <v>45.79</v>
      </c>
    </row>
    <row r="346" spans="1:21" ht="48" x14ac:dyDescent="0.2">
      <c r="A346" s="10">
        <v>4105</v>
      </c>
      <c r="B346" s="3" t="s">
        <v>4101</v>
      </c>
      <c r="C346" s="3" t="s">
        <v>8208</v>
      </c>
      <c r="D346" s="6">
        <v>33000</v>
      </c>
      <c r="E346" s="8">
        <v>2300</v>
      </c>
      <c r="F346" t="s">
        <v>8220</v>
      </c>
      <c r="G346" t="s">
        <v>8237</v>
      </c>
      <c r="H346" t="s">
        <v>8255</v>
      </c>
      <c r="I346">
        <v>1482711309</v>
      </c>
      <c r="J346">
        <v>1479860109</v>
      </c>
      <c r="K346" t="b">
        <v>0</v>
      </c>
      <c r="L346">
        <v>6</v>
      </c>
      <c r="M346" t="b">
        <v>0</v>
      </c>
      <c r="N346" t="s">
        <v>8269</v>
      </c>
      <c r="O346">
        <v>7</v>
      </c>
      <c r="P346">
        <v>383.33</v>
      </c>
      <c r="Q346" s="12" t="s">
        <v>8315</v>
      </c>
      <c r="R346" t="s">
        <v>8316</v>
      </c>
      <c r="S346" s="16">
        <v>42697.010520833333</v>
      </c>
      <c r="T346" s="16">
        <v>42730.010520833333</v>
      </c>
      <c r="U346">
        <f t="shared" si="5"/>
        <v>383.33</v>
      </c>
    </row>
    <row r="347" spans="1:21" ht="48" x14ac:dyDescent="0.2">
      <c r="A347" s="10">
        <v>4106</v>
      </c>
      <c r="B347" s="3" t="s">
        <v>4102</v>
      </c>
      <c r="C347" s="3" t="s">
        <v>8209</v>
      </c>
      <c r="D347" s="6">
        <v>5000</v>
      </c>
      <c r="E347" s="8">
        <v>3530</v>
      </c>
      <c r="F347" t="s">
        <v>8220</v>
      </c>
      <c r="G347" t="s">
        <v>8223</v>
      </c>
      <c r="H347" t="s">
        <v>8245</v>
      </c>
      <c r="I347">
        <v>1427936400</v>
      </c>
      <c r="J347">
        <v>1424221866</v>
      </c>
      <c r="K347" t="b">
        <v>0</v>
      </c>
      <c r="L347">
        <v>33</v>
      </c>
      <c r="M347" t="b">
        <v>0</v>
      </c>
      <c r="N347" t="s">
        <v>8269</v>
      </c>
      <c r="O347">
        <v>71</v>
      </c>
      <c r="P347">
        <v>106.97</v>
      </c>
      <c r="Q347" s="12" t="s">
        <v>8315</v>
      </c>
      <c r="R347" t="s">
        <v>8316</v>
      </c>
      <c r="S347" s="16">
        <v>42053.049375000002</v>
      </c>
      <c r="T347" s="16">
        <v>42096.041666666672</v>
      </c>
      <c r="U347">
        <f t="shared" si="5"/>
        <v>106.97</v>
      </c>
    </row>
    <row r="348" spans="1:21" ht="48" x14ac:dyDescent="0.2">
      <c r="A348" s="10">
        <v>4107</v>
      </c>
      <c r="B348" s="3" t="s">
        <v>4103</v>
      </c>
      <c r="C348" s="3" t="s">
        <v>8210</v>
      </c>
      <c r="D348" s="6">
        <v>2000</v>
      </c>
      <c r="E348" s="8">
        <v>41</v>
      </c>
      <c r="F348" t="s">
        <v>8220</v>
      </c>
      <c r="G348" t="s">
        <v>8223</v>
      </c>
      <c r="H348" t="s">
        <v>8245</v>
      </c>
      <c r="I348">
        <v>1411596001</v>
      </c>
      <c r="J348">
        <v>1409608801</v>
      </c>
      <c r="K348" t="b">
        <v>0</v>
      </c>
      <c r="L348">
        <v>4</v>
      </c>
      <c r="M348" t="b">
        <v>0</v>
      </c>
      <c r="N348" t="s">
        <v>8269</v>
      </c>
      <c r="O348">
        <v>2</v>
      </c>
      <c r="P348">
        <v>10.25</v>
      </c>
      <c r="Q348" s="12" t="s">
        <v>8315</v>
      </c>
      <c r="R348" t="s">
        <v>8316</v>
      </c>
      <c r="S348" s="16">
        <v>41883.916678240741</v>
      </c>
      <c r="T348" s="16">
        <v>41906.916678240741</v>
      </c>
      <c r="U348">
        <f t="shared" si="5"/>
        <v>10.25</v>
      </c>
    </row>
    <row r="349" spans="1:21" ht="48" x14ac:dyDescent="0.2">
      <c r="A349" s="10">
        <v>4108</v>
      </c>
      <c r="B349" s="3" t="s">
        <v>4104</v>
      </c>
      <c r="C349" s="3" t="s">
        <v>8211</v>
      </c>
      <c r="D349" s="6">
        <v>3000</v>
      </c>
      <c r="E349" s="8">
        <v>59</v>
      </c>
      <c r="F349" t="s">
        <v>8220</v>
      </c>
      <c r="G349" t="s">
        <v>8223</v>
      </c>
      <c r="H349" t="s">
        <v>8245</v>
      </c>
      <c r="I349">
        <v>1488517200</v>
      </c>
      <c r="J349">
        <v>1485909937</v>
      </c>
      <c r="K349" t="b">
        <v>0</v>
      </c>
      <c r="L349">
        <v>1</v>
      </c>
      <c r="M349" t="b">
        <v>0</v>
      </c>
      <c r="N349" t="s">
        <v>8269</v>
      </c>
      <c r="O349">
        <v>2</v>
      </c>
      <c r="P349">
        <v>59</v>
      </c>
      <c r="Q349" s="12" t="s">
        <v>8315</v>
      </c>
      <c r="R349" t="s">
        <v>8316</v>
      </c>
      <c r="S349" s="16">
        <v>42767.031678240746</v>
      </c>
      <c r="T349" s="16">
        <v>42797.208333333328</v>
      </c>
      <c r="U349">
        <f t="shared" si="5"/>
        <v>59</v>
      </c>
    </row>
    <row r="350" spans="1:21" ht="48" x14ac:dyDescent="0.2">
      <c r="A350" s="10">
        <v>4109</v>
      </c>
      <c r="B350" s="3" t="s">
        <v>4105</v>
      </c>
      <c r="C350" s="3" t="s">
        <v>8212</v>
      </c>
      <c r="D350" s="6">
        <v>500</v>
      </c>
      <c r="E350" s="8">
        <v>0</v>
      </c>
      <c r="F350" t="s">
        <v>8220</v>
      </c>
      <c r="G350" t="s">
        <v>8224</v>
      </c>
      <c r="H350" t="s">
        <v>8246</v>
      </c>
      <c r="I350">
        <v>1448805404</v>
      </c>
      <c r="J350">
        <v>1446209804</v>
      </c>
      <c r="K350" t="b">
        <v>0</v>
      </c>
      <c r="L350">
        <v>0</v>
      </c>
      <c r="M350" t="b">
        <v>0</v>
      </c>
      <c r="N350" t="s">
        <v>8269</v>
      </c>
      <c r="O350">
        <v>0</v>
      </c>
      <c r="P350">
        <v>0</v>
      </c>
      <c r="Q350" s="12" t="s">
        <v>8315</v>
      </c>
      <c r="R350" t="s">
        <v>8316</v>
      </c>
      <c r="S350" s="16">
        <v>42307.539398148147</v>
      </c>
      <c r="T350" s="16">
        <v>42337.581064814818</v>
      </c>
      <c r="U350">
        <f t="shared" si="5"/>
        <v>0</v>
      </c>
    </row>
    <row r="351" spans="1:21" ht="48" x14ac:dyDescent="0.2">
      <c r="A351" s="10">
        <v>4110</v>
      </c>
      <c r="B351" s="3" t="s">
        <v>4106</v>
      </c>
      <c r="C351" s="3" t="s">
        <v>8213</v>
      </c>
      <c r="D351" s="6">
        <v>300</v>
      </c>
      <c r="E351" s="8">
        <v>86</v>
      </c>
      <c r="F351" t="s">
        <v>8220</v>
      </c>
      <c r="G351" t="s">
        <v>8224</v>
      </c>
      <c r="H351" t="s">
        <v>8246</v>
      </c>
      <c r="I351">
        <v>1469113351</v>
      </c>
      <c r="J351">
        <v>1463929351</v>
      </c>
      <c r="K351" t="b">
        <v>0</v>
      </c>
      <c r="L351">
        <v>6</v>
      </c>
      <c r="M351" t="b">
        <v>0</v>
      </c>
      <c r="N351" t="s">
        <v>8269</v>
      </c>
      <c r="O351">
        <v>29</v>
      </c>
      <c r="P351">
        <v>14.33</v>
      </c>
      <c r="Q351" s="12" t="s">
        <v>8315</v>
      </c>
      <c r="R351" t="s">
        <v>8316</v>
      </c>
      <c r="S351" s="16">
        <v>42512.626747685179</v>
      </c>
      <c r="T351" s="16">
        <v>42572.626747685179</v>
      </c>
      <c r="U351">
        <f t="shared" si="5"/>
        <v>14.33</v>
      </c>
    </row>
    <row r="352" spans="1:21" ht="48" x14ac:dyDescent="0.2">
      <c r="A352" s="10">
        <v>4111</v>
      </c>
      <c r="B352" s="3" t="s">
        <v>4107</v>
      </c>
      <c r="C352" s="3" t="s">
        <v>8214</v>
      </c>
      <c r="D352" s="6">
        <v>3000</v>
      </c>
      <c r="E352" s="8">
        <v>94</v>
      </c>
      <c r="F352" t="s">
        <v>8220</v>
      </c>
      <c r="G352" t="s">
        <v>8223</v>
      </c>
      <c r="H352" t="s">
        <v>8245</v>
      </c>
      <c r="I352">
        <v>1424747740</v>
      </c>
      <c r="J352">
        <v>1422155740</v>
      </c>
      <c r="K352" t="b">
        <v>0</v>
      </c>
      <c r="L352">
        <v>6</v>
      </c>
      <c r="M352" t="b">
        <v>0</v>
      </c>
      <c r="N352" t="s">
        <v>8269</v>
      </c>
      <c r="O352">
        <v>3</v>
      </c>
      <c r="P352">
        <v>15.67</v>
      </c>
      <c r="Q352" s="12" t="s">
        <v>8315</v>
      </c>
      <c r="R352" t="s">
        <v>8316</v>
      </c>
      <c r="S352" s="16">
        <v>42029.135879629626</v>
      </c>
      <c r="T352" s="16">
        <v>42059.135879629626</v>
      </c>
      <c r="U352">
        <f t="shared" si="5"/>
        <v>15.67</v>
      </c>
    </row>
    <row r="353" spans="1:21" ht="48" x14ac:dyDescent="0.2">
      <c r="A353" s="10">
        <v>4112</v>
      </c>
      <c r="B353" s="3" t="s">
        <v>4108</v>
      </c>
      <c r="C353" s="3" t="s">
        <v>6961</v>
      </c>
      <c r="D353" s="6">
        <v>2500</v>
      </c>
      <c r="E353" s="8">
        <v>1</v>
      </c>
      <c r="F353" t="s">
        <v>8220</v>
      </c>
      <c r="G353" t="s">
        <v>8240</v>
      </c>
      <c r="H353" t="s">
        <v>8248</v>
      </c>
      <c r="I353">
        <v>1456617600</v>
      </c>
      <c r="J353">
        <v>1454280186</v>
      </c>
      <c r="K353" t="b">
        <v>0</v>
      </c>
      <c r="L353">
        <v>1</v>
      </c>
      <c r="M353" t="b">
        <v>0</v>
      </c>
      <c r="N353" t="s">
        <v>8269</v>
      </c>
      <c r="O353">
        <v>0</v>
      </c>
      <c r="P353">
        <v>1</v>
      </c>
      <c r="Q353" s="12" t="s">
        <v>8315</v>
      </c>
      <c r="R353" t="s">
        <v>8316</v>
      </c>
      <c r="S353" s="16">
        <v>42400.946597222224</v>
      </c>
      <c r="T353" s="16">
        <v>42428</v>
      </c>
      <c r="U353">
        <f t="shared" si="5"/>
        <v>1</v>
      </c>
    </row>
    <row r="354" spans="1:21" ht="48" x14ac:dyDescent="0.2">
      <c r="A354" s="10">
        <v>4113</v>
      </c>
      <c r="B354" s="3" t="s">
        <v>4109</v>
      </c>
      <c r="C354" s="3" t="s">
        <v>8215</v>
      </c>
      <c r="D354" s="6">
        <v>1500</v>
      </c>
      <c r="E354" s="8">
        <v>3</v>
      </c>
      <c r="F354" t="s">
        <v>8220</v>
      </c>
      <c r="G354" t="s">
        <v>8223</v>
      </c>
      <c r="H354" t="s">
        <v>8245</v>
      </c>
      <c r="I354">
        <v>1452234840</v>
      </c>
      <c r="J354">
        <v>1450619123</v>
      </c>
      <c r="K354" t="b">
        <v>0</v>
      </c>
      <c r="L354">
        <v>3</v>
      </c>
      <c r="M354" t="b">
        <v>0</v>
      </c>
      <c r="N354" t="s">
        <v>8269</v>
      </c>
      <c r="O354">
        <v>0</v>
      </c>
      <c r="P354">
        <v>1</v>
      </c>
      <c r="Q354" s="12" t="s">
        <v>8315</v>
      </c>
      <c r="R354" t="s">
        <v>8316</v>
      </c>
      <c r="S354" s="16">
        <v>42358.573182870372</v>
      </c>
      <c r="T354" s="16">
        <v>42377.273611111115</v>
      </c>
      <c r="U354">
        <f t="shared" si="5"/>
        <v>1</v>
      </c>
    </row>
  </sheetData>
  <conditionalFormatting sqref="F1:F354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354">
    <cfRule type="colorScale" priority="1">
      <colorScale>
        <cfvo type="percentile" val="0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169F9-3C40-0543-9978-5C4B93931D32}">
  <dimension ref="A1"/>
  <sheetViews>
    <sheetView workbookViewId="0">
      <selection activeCell="U56" sqref="U56"/>
    </sheetView>
  </sheetViews>
  <sheetFormatPr baseColWidth="10" defaultColWidth="11.5" defaultRowHeight="15" x14ac:dyDescent="0.2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432F0-9807-4D9C-B5AA-ED2BE885BB99}">
  <dimension ref="A1:B16"/>
  <sheetViews>
    <sheetView workbookViewId="0">
      <selection activeCell="T2" sqref="T2"/>
    </sheetView>
  </sheetViews>
  <sheetFormatPr baseColWidth="10" defaultColWidth="8.83203125" defaultRowHeight="15" x14ac:dyDescent="0.2"/>
  <cols>
    <col min="1" max="1" width="13.1640625" bestFit="1" customWidth="1"/>
    <col min="2" max="2" width="23.83203125" bestFit="1" customWidth="1"/>
    <col min="3" max="13" width="8" bestFit="1" customWidth="1"/>
    <col min="14" max="14" width="11.33203125" bestFit="1" customWidth="1"/>
    <col min="15" max="15" width="10.5" bestFit="1" customWidth="1"/>
    <col min="16" max="16" width="6.83203125" bestFit="1" customWidth="1"/>
    <col min="17" max="17" width="9.5" bestFit="1" customWidth="1"/>
    <col min="18" max="18" width="7.83203125" bestFit="1" customWidth="1"/>
    <col min="19" max="19" width="10.5" bestFit="1" customWidth="1"/>
    <col min="20" max="20" width="7.83203125" bestFit="1" customWidth="1"/>
    <col min="21" max="21" width="10.5" bestFit="1" customWidth="1"/>
    <col min="22" max="22" width="7.83203125" bestFit="1" customWidth="1"/>
    <col min="23" max="23" width="10.5" bestFit="1" customWidth="1"/>
    <col min="24" max="24" width="7.83203125" bestFit="1" customWidth="1"/>
    <col min="25" max="25" width="10.5" bestFit="1" customWidth="1"/>
    <col min="26" max="26" width="7.83203125" bestFit="1" customWidth="1"/>
    <col min="27" max="27" width="10.5" bestFit="1" customWidth="1"/>
    <col min="28" max="28" width="7.83203125" bestFit="1" customWidth="1"/>
    <col min="29" max="29" width="10.5" bestFit="1" customWidth="1"/>
    <col min="30" max="30" width="4.83203125" bestFit="1" customWidth="1"/>
    <col min="31" max="32" width="7.83203125" bestFit="1" customWidth="1"/>
    <col min="33" max="33" width="10.5" bestFit="1" customWidth="1"/>
    <col min="34" max="34" width="7.83203125" bestFit="1" customWidth="1"/>
    <col min="35" max="35" width="10.5" bestFit="1" customWidth="1"/>
    <col min="36" max="36" width="7.83203125" bestFit="1" customWidth="1"/>
    <col min="37" max="37" width="10.5" bestFit="1" customWidth="1"/>
    <col min="38" max="38" width="7.83203125" bestFit="1" customWidth="1"/>
    <col min="39" max="39" width="10.5" bestFit="1" customWidth="1"/>
    <col min="40" max="40" width="6.83203125" bestFit="1" customWidth="1"/>
    <col min="41" max="41" width="9.5" bestFit="1" customWidth="1"/>
    <col min="42" max="42" width="4.83203125" bestFit="1" customWidth="1"/>
    <col min="43" max="44" width="7.83203125" bestFit="1" customWidth="1"/>
    <col min="45" max="45" width="10.5" bestFit="1" customWidth="1"/>
    <col min="46" max="46" width="7.83203125" bestFit="1" customWidth="1"/>
    <col min="47" max="47" width="10.5" bestFit="1" customWidth="1"/>
    <col min="48" max="48" width="6.83203125" bestFit="1" customWidth="1"/>
    <col min="49" max="49" width="9.5" bestFit="1" customWidth="1"/>
    <col min="50" max="50" width="6.83203125" bestFit="1" customWidth="1"/>
    <col min="51" max="51" width="9.5" bestFit="1" customWidth="1"/>
    <col min="52" max="52" width="7.83203125" bestFit="1" customWidth="1"/>
    <col min="53" max="53" width="10.5" bestFit="1" customWidth="1"/>
    <col min="54" max="54" width="7.83203125" bestFit="1" customWidth="1"/>
    <col min="55" max="55" width="10.5" bestFit="1" customWidth="1"/>
    <col min="56" max="56" width="7.83203125" bestFit="1" customWidth="1"/>
    <col min="57" max="57" width="10.5" bestFit="1" customWidth="1"/>
    <col min="58" max="58" width="7.83203125" bestFit="1" customWidth="1"/>
    <col min="59" max="59" width="10.5" bestFit="1" customWidth="1"/>
    <col min="60" max="60" width="6.83203125" bestFit="1" customWidth="1"/>
    <col min="61" max="61" width="9.5" bestFit="1" customWidth="1"/>
    <col min="62" max="62" width="7.83203125" bestFit="1" customWidth="1"/>
    <col min="63" max="63" width="10.5" bestFit="1" customWidth="1"/>
    <col min="64" max="64" width="7.83203125" bestFit="1" customWidth="1"/>
    <col min="65" max="65" width="10.5" bestFit="1" customWidth="1"/>
    <col min="66" max="66" width="7.83203125" bestFit="1" customWidth="1"/>
    <col min="67" max="67" width="10.5" bestFit="1" customWidth="1"/>
    <col min="68" max="68" width="6.83203125" bestFit="1" customWidth="1"/>
    <col min="69" max="69" width="9.5" bestFit="1" customWidth="1"/>
    <col min="70" max="70" width="7.83203125" bestFit="1" customWidth="1"/>
    <col min="71" max="71" width="10.5" bestFit="1" customWidth="1"/>
    <col min="72" max="72" width="7.83203125" bestFit="1" customWidth="1"/>
    <col min="73" max="73" width="10.5" bestFit="1" customWidth="1"/>
    <col min="74" max="74" width="7.83203125" bestFit="1" customWidth="1"/>
    <col min="75" max="75" width="10.5" bestFit="1" customWidth="1"/>
    <col min="76" max="76" width="7.83203125" bestFit="1" customWidth="1"/>
    <col min="77" max="77" width="10.5" bestFit="1" customWidth="1"/>
    <col min="78" max="78" width="4.83203125" bestFit="1" customWidth="1"/>
    <col min="79" max="80" width="7.83203125" bestFit="1" customWidth="1"/>
    <col min="81" max="81" width="10.5" bestFit="1" customWidth="1"/>
    <col min="82" max="82" width="7.83203125" bestFit="1" customWidth="1"/>
    <col min="83" max="83" width="10.5" bestFit="1" customWidth="1"/>
    <col min="84" max="84" width="7.83203125" bestFit="1" customWidth="1"/>
    <col min="85" max="85" width="10.5" bestFit="1" customWidth="1"/>
    <col min="86" max="86" width="7.83203125" bestFit="1" customWidth="1"/>
    <col min="87" max="87" width="10.5" bestFit="1" customWidth="1"/>
    <col min="88" max="88" width="6.83203125" bestFit="1" customWidth="1"/>
    <col min="89" max="89" width="9.5" bestFit="1" customWidth="1"/>
    <col min="90" max="90" width="7.83203125" bestFit="1" customWidth="1"/>
    <col min="91" max="91" width="4.5" bestFit="1" customWidth="1"/>
    <col min="92" max="92" width="10.5" bestFit="1" customWidth="1"/>
    <col min="93" max="93" width="4.83203125" bestFit="1" customWidth="1"/>
    <col min="94" max="95" width="7.83203125" bestFit="1" customWidth="1"/>
    <col min="96" max="96" width="10.5" bestFit="1" customWidth="1"/>
    <col min="97" max="97" width="7.83203125" bestFit="1" customWidth="1"/>
    <col min="98" max="98" width="10.5" bestFit="1" customWidth="1"/>
    <col min="99" max="99" width="7.83203125" bestFit="1" customWidth="1"/>
    <col min="100" max="100" width="10.5" bestFit="1" customWidth="1"/>
    <col min="101" max="101" width="7.83203125" bestFit="1" customWidth="1"/>
    <col min="102" max="102" width="10.5" bestFit="1" customWidth="1"/>
    <col min="103" max="103" width="7.83203125" bestFit="1" customWidth="1"/>
    <col min="104" max="104" width="10.5" bestFit="1" customWidth="1"/>
    <col min="105" max="105" width="7.83203125" bestFit="1" customWidth="1"/>
    <col min="106" max="106" width="10.5" bestFit="1" customWidth="1"/>
    <col min="107" max="107" width="6.83203125" bestFit="1" customWidth="1"/>
    <col min="108" max="108" width="4" bestFit="1" customWidth="1"/>
    <col min="109" max="109" width="9.5" bestFit="1" customWidth="1"/>
    <col min="110" max="110" width="7.83203125" bestFit="1" customWidth="1"/>
    <col min="111" max="111" width="10.5" bestFit="1" customWidth="1"/>
    <col min="112" max="112" width="7.83203125" bestFit="1" customWidth="1"/>
    <col min="113" max="113" width="10.5" bestFit="1" customWidth="1"/>
    <col min="114" max="114" width="7.83203125" bestFit="1" customWidth="1"/>
    <col min="115" max="115" width="10.5" bestFit="1" customWidth="1"/>
    <col min="116" max="116" width="7.83203125" bestFit="1" customWidth="1"/>
    <col min="117" max="117" width="10.5" bestFit="1" customWidth="1"/>
    <col min="118" max="118" width="7.83203125" bestFit="1" customWidth="1"/>
    <col min="119" max="119" width="4.33203125" bestFit="1" customWidth="1"/>
    <col min="120" max="120" width="10.5" bestFit="1" customWidth="1"/>
    <col min="121" max="121" width="7.83203125" bestFit="1" customWidth="1"/>
    <col min="122" max="122" width="10.5" bestFit="1" customWidth="1"/>
    <col min="123" max="123" width="7.83203125" bestFit="1" customWidth="1"/>
    <col min="124" max="124" width="10.5" bestFit="1" customWidth="1"/>
    <col min="125" max="125" width="4.83203125" bestFit="1" customWidth="1"/>
    <col min="126" max="126" width="4.5" bestFit="1" customWidth="1"/>
    <col min="127" max="128" width="7.83203125" bestFit="1" customWidth="1"/>
    <col min="129" max="129" width="10.5" bestFit="1" customWidth="1"/>
    <col min="130" max="130" width="7.83203125" bestFit="1" customWidth="1"/>
    <col min="131" max="131" width="10.5" bestFit="1" customWidth="1"/>
    <col min="132" max="132" width="7.83203125" bestFit="1" customWidth="1"/>
    <col min="133" max="133" width="10.5" bestFit="1" customWidth="1"/>
    <col min="134" max="134" width="7.83203125" bestFit="1" customWidth="1"/>
    <col min="135" max="135" width="10.5" bestFit="1" customWidth="1"/>
    <col min="136" max="136" width="7.83203125" bestFit="1" customWidth="1"/>
    <col min="137" max="137" width="10.5" bestFit="1" customWidth="1"/>
    <col min="138" max="138" width="7.83203125" bestFit="1" customWidth="1"/>
    <col min="139" max="139" width="10.5" bestFit="1" customWidth="1"/>
    <col min="140" max="140" width="7.83203125" bestFit="1" customWidth="1"/>
    <col min="141" max="141" width="10.5" bestFit="1" customWidth="1"/>
    <col min="142" max="142" width="7.83203125" bestFit="1" customWidth="1"/>
    <col min="143" max="143" width="10.5" bestFit="1" customWidth="1"/>
    <col min="144" max="144" width="7.83203125" bestFit="1" customWidth="1"/>
    <col min="145" max="145" width="10.5" bestFit="1" customWidth="1"/>
    <col min="146" max="146" width="4.83203125" bestFit="1" customWidth="1"/>
    <col min="147" max="148" width="7.83203125" bestFit="1" customWidth="1"/>
    <col min="149" max="149" width="10.5" bestFit="1" customWidth="1"/>
    <col min="150" max="150" width="7.83203125" bestFit="1" customWidth="1"/>
    <col min="151" max="151" width="10.5" bestFit="1" customWidth="1"/>
    <col min="152" max="152" width="7.83203125" bestFit="1" customWidth="1"/>
    <col min="153" max="153" width="10.5" bestFit="1" customWidth="1"/>
    <col min="154" max="154" width="7.83203125" bestFit="1" customWidth="1"/>
    <col min="155" max="155" width="10.5" bestFit="1" customWidth="1"/>
    <col min="156" max="156" width="7.83203125" bestFit="1" customWidth="1"/>
    <col min="157" max="157" width="10.5" bestFit="1" customWidth="1"/>
    <col min="158" max="158" width="7.83203125" bestFit="1" customWidth="1"/>
    <col min="159" max="159" width="10.5" bestFit="1" customWidth="1"/>
    <col min="160" max="160" width="7.83203125" bestFit="1" customWidth="1"/>
    <col min="161" max="161" width="10.5" bestFit="1" customWidth="1"/>
    <col min="162" max="162" width="7.83203125" bestFit="1" customWidth="1"/>
    <col min="163" max="163" width="10.5" bestFit="1" customWidth="1"/>
    <col min="164" max="164" width="7.83203125" bestFit="1" customWidth="1"/>
    <col min="165" max="165" width="10.5" bestFit="1" customWidth="1"/>
    <col min="166" max="166" width="7.83203125" bestFit="1" customWidth="1"/>
    <col min="167" max="167" width="10.5" bestFit="1" customWidth="1"/>
    <col min="168" max="168" width="7.83203125" bestFit="1" customWidth="1"/>
    <col min="169" max="169" width="10.5" bestFit="1" customWidth="1"/>
    <col min="170" max="170" width="7.83203125" bestFit="1" customWidth="1"/>
    <col min="171" max="171" width="10.5" bestFit="1" customWidth="1"/>
    <col min="172" max="172" width="6.83203125" bestFit="1" customWidth="1"/>
    <col min="173" max="173" width="9.5" bestFit="1" customWidth="1"/>
    <col min="174" max="174" width="7.83203125" bestFit="1" customWidth="1"/>
    <col min="175" max="175" width="10.5" bestFit="1" customWidth="1"/>
    <col min="176" max="176" width="7.83203125" bestFit="1" customWidth="1"/>
    <col min="177" max="177" width="10.5" bestFit="1" customWidth="1"/>
    <col min="178" max="178" width="7.83203125" bestFit="1" customWidth="1"/>
    <col min="179" max="179" width="10.5" bestFit="1" customWidth="1"/>
    <col min="180" max="180" width="7.83203125" bestFit="1" customWidth="1"/>
    <col min="181" max="181" width="10.5" bestFit="1" customWidth="1"/>
    <col min="182" max="182" width="7.83203125" bestFit="1" customWidth="1"/>
    <col min="183" max="183" width="10.5" bestFit="1" customWidth="1"/>
    <col min="184" max="184" width="7.83203125" bestFit="1" customWidth="1"/>
    <col min="185" max="185" width="10.5" bestFit="1" customWidth="1"/>
    <col min="186" max="186" width="7.83203125" bestFit="1" customWidth="1"/>
    <col min="187" max="187" width="10.5" bestFit="1" customWidth="1"/>
    <col min="188" max="188" width="7.83203125" bestFit="1" customWidth="1"/>
    <col min="189" max="189" width="10.5" bestFit="1" customWidth="1"/>
    <col min="190" max="190" width="7.83203125" bestFit="1" customWidth="1"/>
    <col min="191" max="191" width="10.5" bestFit="1" customWidth="1"/>
    <col min="192" max="192" width="7.83203125" bestFit="1" customWidth="1"/>
    <col min="193" max="193" width="4.5" bestFit="1" customWidth="1"/>
    <col min="194" max="194" width="10.5" bestFit="1" customWidth="1"/>
    <col min="195" max="195" width="7.83203125" bestFit="1" customWidth="1"/>
    <col min="196" max="196" width="10.5" bestFit="1" customWidth="1"/>
    <col min="197" max="197" width="7.83203125" bestFit="1" customWidth="1"/>
    <col min="198" max="198" width="10.5" bestFit="1" customWidth="1"/>
    <col min="199" max="199" width="7.83203125" bestFit="1" customWidth="1"/>
    <col min="200" max="200" width="10.5" bestFit="1" customWidth="1"/>
    <col min="201" max="201" width="7.83203125" bestFit="1" customWidth="1"/>
    <col min="202" max="202" width="10.5" bestFit="1" customWidth="1"/>
    <col min="203" max="203" width="7.83203125" bestFit="1" customWidth="1"/>
    <col min="204" max="204" width="10.5" bestFit="1" customWidth="1"/>
    <col min="205" max="205" width="6.83203125" bestFit="1" customWidth="1"/>
    <col min="206" max="206" width="9.5" bestFit="1" customWidth="1"/>
    <col min="207" max="207" width="7.83203125" bestFit="1" customWidth="1"/>
    <col min="208" max="208" width="10.5" bestFit="1" customWidth="1"/>
    <col min="209" max="209" width="7.83203125" bestFit="1" customWidth="1"/>
    <col min="210" max="210" width="10.5" bestFit="1" customWidth="1"/>
    <col min="211" max="211" width="7.83203125" bestFit="1" customWidth="1"/>
    <col min="212" max="212" width="10.5" bestFit="1" customWidth="1"/>
    <col min="213" max="213" width="4.83203125" bestFit="1" customWidth="1"/>
    <col min="214" max="215" width="7.83203125" bestFit="1" customWidth="1"/>
    <col min="216" max="216" width="10.5" bestFit="1" customWidth="1"/>
    <col min="217" max="217" width="7.83203125" bestFit="1" customWidth="1"/>
    <col min="218" max="218" width="10.5" bestFit="1" customWidth="1"/>
    <col min="219" max="219" width="7.83203125" bestFit="1" customWidth="1"/>
    <col min="220" max="220" width="10.5" bestFit="1" customWidth="1"/>
    <col min="221" max="221" width="7.83203125" bestFit="1" customWidth="1"/>
    <col min="222" max="222" width="10.5" bestFit="1" customWidth="1"/>
    <col min="223" max="223" width="6.83203125" bestFit="1" customWidth="1"/>
    <col min="224" max="224" width="4" bestFit="1" customWidth="1"/>
    <col min="225" max="225" width="9.5" bestFit="1" customWidth="1"/>
    <col min="226" max="226" width="7.83203125" bestFit="1" customWidth="1"/>
    <col min="227" max="227" width="10.5" bestFit="1" customWidth="1"/>
    <col min="228" max="228" width="7.83203125" bestFit="1" customWidth="1"/>
    <col min="229" max="229" width="10.5" bestFit="1" customWidth="1"/>
    <col min="230" max="230" width="7.83203125" bestFit="1" customWidth="1"/>
    <col min="231" max="231" width="4" bestFit="1" customWidth="1"/>
    <col min="232" max="232" width="10.5" bestFit="1" customWidth="1"/>
    <col min="233" max="233" width="7.83203125" bestFit="1" customWidth="1"/>
    <col min="234" max="234" width="10.5" bestFit="1" customWidth="1"/>
    <col min="235" max="235" width="7.83203125" bestFit="1" customWidth="1"/>
    <col min="236" max="236" width="10.5" bestFit="1" customWidth="1"/>
    <col min="237" max="237" width="7.83203125" bestFit="1" customWidth="1"/>
    <col min="238" max="238" width="10.5" bestFit="1" customWidth="1"/>
    <col min="239" max="239" width="6.83203125" bestFit="1" customWidth="1"/>
    <col min="240" max="240" width="9.5" bestFit="1" customWidth="1"/>
    <col min="241" max="241" width="7.83203125" bestFit="1" customWidth="1"/>
    <col min="242" max="242" width="10.5" bestFit="1" customWidth="1"/>
    <col min="243" max="243" width="7.83203125" bestFit="1" customWidth="1"/>
    <col min="244" max="244" width="10.5" bestFit="1" customWidth="1"/>
    <col min="245" max="245" width="7.83203125" bestFit="1" customWidth="1"/>
    <col min="246" max="246" width="10.5" bestFit="1" customWidth="1"/>
    <col min="247" max="247" width="7.83203125" bestFit="1" customWidth="1"/>
    <col min="248" max="248" width="10.5" bestFit="1" customWidth="1"/>
    <col min="249" max="249" width="7.83203125" bestFit="1" customWidth="1"/>
    <col min="250" max="250" width="10.5" bestFit="1" customWidth="1"/>
    <col min="251" max="251" width="7.83203125" bestFit="1" customWidth="1"/>
    <col min="252" max="252" width="10.5" bestFit="1" customWidth="1"/>
    <col min="253" max="253" width="7.83203125" bestFit="1" customWidth="1"/>
    <col min="254" max="254" width="10.5" bestFit="1" customWidth="1"/>
    <col min="255" max="255" width="7.83203125" bestFit="1" customWidth="1"/>
    <col min="256" max="256" width="10.5" bestFit="1" customWidth="1"/>
    <col min="257" max="257" width="7.83203125" bestFit="1" customWidth="1"/>
    <col min="258" max="258" width="10.5" bestFit="1" customWidth="1"/>
    <col min="259" max="259" width="7.83203125" bestFit="1" customWidth="1"/>
    <col min="260" max="260" width="10.5" bestFit="1" customWidth="1"/>
    <col min="261" max="261" width="7.83203125" bestFit="1" customWidth="1"/>
    <col min="262" max="262" width="10.5" bestFit="1" customWidth="1"/>
    <col min="263" max="263" width="7.83203125" bestFit="1" customWidth="1"/>
    <col min="264" max="264" width="10.5" bestFit="1" customWidth="1"/>
    <col min="265" max="265" width="7.83203125" bestFit="1" customWidth="1"/>
    <col min="266" max="266" width="10.5" bestFit="1" customWidth="1"/>
    <col min="267" max="267" width="6.83203125" bestFit="1" customWidth="1"/>
    <col min="268" max="268" width="9.5" bestFit="1" customWidth="1"/>
    <col min="269" max="269" width="7.83203125" bestFit="1" customWidth="1"/>
    <col min="270" max="270" width="10.5" bestFit="1" customWidth="1"/>
    <col min="271" max="271" width="7.83203125" bestFit="1" customWidth="1"/>
    <col min="272" max="272" width="10.5" bestFit="1" customWidth="1"/>
    <col min="273" max="273" width="7.83203125" bestFit="1" customWidth="1"/>
    <col min="274" max="274" width="10.5" bestFit="1" customWidth="1"/>
    <col min="275" max="275" width="7.83203125" bestFit="1" customWidth="1"/>
    <col min="276" max="276" width="10.5" bestFit="1" customWidth="1"/>
    <col min="277" max="277" width="7.83203125" bestFit="1" customWidth="1"/>
    <col min="278" max="278" width="4.33203125" bestFit="1" customWidth="1"/>
    <col min="279" max="279" width="10.5" bestFit="1" customWidth="1"/>
    <col min="280" max="280" width="7.83203125" bestFit="1" customWidth="1"/>
    <col min="281" max="281" width="10.5" bestFit="1" customWidth="1"/>
    <col min="282" max="282" width="7.83203125" bestFit="1" customWidth="1"/>
    <col min="283" max="283" width="10.5" bestFit="1" customWidth="1"/>
    <col min="284" max="284" width="6.83203125" bestFit="1" customWidth="1"/>
    <col min="285" max="285" width="9.5" bestFit="1" customWidth="1"/>
    <col min="286" max="286" width="7.83203125" bestFit="1" customWidth="1"/>
    <col min="287" max="287" width="10.5" bestFit="1" customWidth="1"/>
    <col min="288" max="288" width="7.83203125" bestFit="1" customWidth="1"/>
    <col min="289" max="289" width="10.5" bestFit="1" customWidth="1"/>
    <col min="290" max="290" width="7.83203125" bestFit="1" customWidth="1"/>
    <col min="291" max="291" width="10.5" bestFit="1" customWidth="1"/>
    <col min="292" max="292" width="7.83203125" bestFit="1" customWidth="1"/>
    <col min="293" max="293" width="10.5" bestFit="1" customWidth="1"/>
    <col min="294" max="294" width="7.83203125" bestFit="1" customWidth="1"/>
    <col min="295" max="295" width="10.5" bestFit="1" customWidth="1"/>
    <col min="296" max="296" width="4.83203125" bestFit="1" customWidth="1"/>
    <col min="297" max="298" width="7.83203125" bestFit="1" customWidth="1"/>
    <col min="299" max="299" width="10.5" bestFit="1" customWidth="1"/>
    <col min="300" max="300" width="7.83203125" bestFit="1" customWidth="1"/>
    <col min="301" max="301" width="10.5" bestFit="1" customWidth="1"/>
    <col min="302" max="302" width="7.83203125" bestFit="1" customWidth="1"/>
    <col min="303" max="303" width="4" bestFit="1" customWidth="1"/>
    <col min="304" max="304" width="10.5" bestFit="1" customWidth="1"/>
    <col min="305" max="305" width="7.83203125" bestFit="1" customWidth="1"/>
    <col min="306" max="306" width="10.5" bestFit="1" customWidth="1"/>
    <col min="307" max="307" width="7.83203125" bestFit="1" customWidth="1"/>
    <col min="308" max="308" width="10.5" bestFit="1" customWidth="1"/>
    <col min="309" max="309" width="7.83203125" bestFit="1" customWidth="1"/>
    <col min="310" max="310" width="10.5" bestFit="1" customWidth="1"/>
    <col min="311" max="311" width="7.83203125" bestFit="1" customWidth="1"/>
    <col min="312" max="312" width="10.5" bestFit="1" customWidth="1"/>
    <col min="313" max="313" width="7.83203125" bestFit="1" customWidth="1"/>
    <col min="314" max="314" width="10.5" bestFit="1" customWidth="1"/>
    <col min="315" max="315" width="7.83203125" bestFit="1" customWidth="1"/>
    <col min="316" max="316" width="10.5" bestFit="1" customWidth="1"/>
    <col min="317" max="317" width="7.83203125" bestFit="1" customWidth="1"/>
    <col min="318" max="318" width="10.5" bestFit="1" customWidth="1"/>
    <col min="319" max="319" width="7.83203125" bestFit="1" customWidth="1"/>
    <col min="320" max="320" width="10.5" bestFit="1" customWidth="1"/>
    <col min="321" max="321" width="7.83203125" bestFit="1" customWidth="1"/>
    <col min="322" max="322" width="10.5" bestFit="1" customWidth="1"/>
    <col min="323" max="323" width="7.83203125" bestFit="1" customWidth="1"/>
    <col min="324" max="324" width="10.5" bestFit="1" customWidth="1"/>
    <col min="325" max="325" width="7.83203125" bestFit="1" customWidth="1"/>
    <col min="326" max="326" width="10.5" bestFit="1" customWidth="1"/>
    <col min="327" max="327" width="7.83203125" bestFit="1" customWidth="1"/>
    <col min="328" max="328" width="10.5" bestFit="1" customWidth="1"/>
    <col min="329" max="329" width="7.83203125" bestFit="1" customWidth="1"/>
    <col min="330" max="330" width="10.5" bestFit="1" customWidth="1"/>
    <col min="331" max="331" width="7.83203125" bestFit="1" customWidth="1"/>
    <col min="332" max="332" width="10.5" bestFit="1" customWidth="1"/>
    <col min="333" max="333" width="7.83203125" bestFit="1" customWidth="1"/>
    <col min="334" max="334" width="4.5" bestFit="1" customWidth="1"/>
    <col min="335" max="335" width="4" bestFit="1" customWidth="1"/>
    <col min="336" max="336" width="3.5" bestFit="1" customWidth="1"/>
    <col min="337" max="337" width="10.5" bestFit="1" customWidth="1"/>
    <col min="338" max="338" width="7.83203125" bestFit="1" customWidth="1"/>
    <col min="339" max="339" width="10.5" bestFit="1" customWidth="1"/>
    <col min="340" max="340" width="7.83203125" bestFit="1" customWidth="1"/>
    <col min="341" max="341" width="10.5" bestFit="1" customWidth="1"/>
    <col min="342" max="342" width="7.83203125" bestFit="1" customWidth="1"/>
    <col min="343" max="343" width="10.5" bestFit="1" customWidth="1"/>
    <col min="344" max="344" width="7.83203125" bestFit="1" customWidth="1"/>
    <col min="345" max="345" width="10.5" bestFit="1" customWidth="1"/>
    <col min="346" max="346" width="6.83203125" bestFit="1" customWidth="1"/>
    <col min="347" max="347" width="9.5" bestFit="1" customWidth="1"/>
    <col min="348" max="348" width="6.83203125" bestFit="1" customWidth="1"/>
    <col min="349" max="349" width="9.5" bestFit="1" customWidth="1"/>
    <col min="350" max="350" width="7.83203125" bestFit="1" customWidth="1"/>
    <col min="351" max="351" width="10.5" bestFit="1" customWidth="1"/>
    <col min="352" max="352" width="6.83203125" bestFit="1" customWidth="1"/>
    <col min="353" max="353" width="9.5" bestFit="1" customWidth="1"/>
    <col min="354" max="354" width="7.83203125" bestFit="1" customWidth="1"/>
    <col min="355" max="355" width="10.5" bestFit="1" customWidth="1"/>
    <col min="356" max="356" width="7.83203125" bestFit="1" customWidth="1"/>
    <col min="357" max="357" width="10.5" bestFit="1" customWidth="1"/>
    <col min="358" max="358" width="7.83203125" bestFit="1" customWidth="1"/>
    <col min="359" max="359" width="10.5" bestFit="1" customWidth="1"/>
    <col min="360" max="360" width="7.83203125" bestFit="1" customWidth="1"/>
    <col min="361" max="361" width="10.5" bestFit="1" customWidth="1"/>
    <col min="362" max="362" width="6.83203125" bestFit="1" customWidth="1"/>
    <col min="363" max="363" width="9.5" bestFit="1" customWidth="1"/>
    <col min="364" max="364" width="4.83203125" bestFit="1" customWidth="1"/>
    <col min="365" max="366" width="7.83203125" bestFit="1" customWidth="1"/>
    <col min="367" max="367" width="10.5" bestFit="1" customWidth="1"/>
    <col min="368" max="368" width="7.83203125" bestFit="1" customWidth="1"/>
    <col min="369" max="369" width="10.5" bestFit="1" customWidth="1"/>
    <col min="370" max="370" width="7.83203125" bestFit="1" customWidth="1"/>
    <col min="371" max="371" width="10.5" bestFit="1" customWidth="1"/>
    <col min="372" max="372" width="7.83203125" bestFit="1" customWidth="1"/>
    <col min="373" max="373" width="10.5" bestFit="1" customWidth="1"/>
    <col min="374" max="374" width="7.83203125" bestFit="1" customWidth="1"/>
    <col min="375" max="375" width="10.5" bestFit="1" customWidth="1"/>
    <col min="376" max="376" width="7.83203125" bestFit="1" customWidth="1"/>
    <col min="377" max="377" width="10.5" bestFit="1" customWidth="1"/>
    <col min="378" max="378" width="7.83203125" bestFit="1" customWidth="1"/>
    <col min="379" max="379" width="10.5" bestFit="1" customWidth="1"/>
    <col min="380" max="380" width="7.83203125" bestFit="1" customWidth="1"/>
    <col min="381" max="381" width="10.5" bestFit="1" customWidth="1"/>
    <col min="382" max="382" width="7.83203125" bestFit="1" customWidth="1"/>
    <col min="383" max="383" width="10.5" bestFit="1" customWidth="1"/>
    <col min="384" max="384" width="7.83203125" bestFit="1" customWidth="1"/>
    <col min="385" max="385" width="10.5" bestFit="1" customWidth="1"/>
    <col min="386" max="386" width="7.83203125" bestFit="1" customWidth="1"/>
    <col min="387" max="387" width="10.5" bestFit="1" customWidth="1"/>
    <col min="388" max="388" width="7.83203125" bestFit="1" customWidth="1"/>
    <col min="389" max="389" width="10.5" bestFit="1" customWidth="1"/>
    <col min="390" max="390" width="7.83203125" bestFit="1" customWidth="1"/>
    <col min="391" max="391" width="10.5" bestFit="1" customWidth="1"/>
    <col min="392" max="392" width="7.83203125" bestFit="1" customWidth="1"/>
    <col min="393" max="393" width="10.5" bestFit="1" customWidth="1"/>
    <col min="394" max="394" width="7.83203125" bestFit="1" customWidth="1"/>
    <col min="395" max="395" width="10.5" bestFit="1" customWidth="1"/>
    <col min="396" max="396" width="7.83203125" bestFit="1" customWidth="1"/>
    <col min="397" max="397" width="10.5" bestFit="1" customWidth="1"/>
    <col min="398" max="398" width="7.83203125" bestFit="1" customWidth="1"/>
    <col min="399" max="399" width="10.5" bestFit="1" customWidth="1"/>
    <col min="400" max="400" width="7.83203125" bestFit="1" customWidth="1"/>
    <col min="401" max="401" width="10.5" bestFit="1" customWidth="1"/>
    <col min="402" max="402" width="7.83203125" bestFit="1" customWidth="1"/>
    <col min="403" max="403" width="10.5" bestFit="1" customWidth="1"/>
    <col min="404" max="404" width="7.83203125" bestFit="1" customWidth="1"/>
    <col min="405" max="405" width="10.5" bestFit="1" customWidth="1"/>
    <col min="406" max="406" width="7.83203125" bestFit="1" customWidth="1"/>
    <col min="407" max="407" width="10.5" bestFit="1" customWidth="1"/>
    <col min="408" max="408" width="7.83203125" bestFit="1" customWidth="1"/>
    <col min="409" max="409" width="10.5" bestFit="1" customWidth="1"/>
    <col min="410" max="410" width="7.83203125" bestFit="1" customWidth="1"/>
    <col min="411" max="411" width="4" bestFit="1" customWidth="1"/>
    <col min="412" max="412" width="10.5" bestFit="1" customWidth="1"/>
    <col min="413" max="413" width="7.83203125" bestFit="1" customWidth="1"/>
    <col min="414" max="414" width="10.5" bestFit="1" customWidth="1"/>
    <col min="415" max="415" width="7.83203125" bestFit="1" customWidth="1"/>
    <col min="416" max="416" width="10.5" bestFit="1" customWidth="1"/>
    <col min="417" max="417" width="7.83203125" bestFit="1" customWidth="1"/>
    <col min="418" max="418" width="10.5" bestFit="1" customWidth="1"/>
    <col min="419" max="419" width="7.83203125" bestFit="1" customWidth="1"/>
    <col min="420" max="420" width="10.5" bestFit="1" customWidth="1"/>
    <col min="421" max="421" width="4.83203125" bestFit="1" customWidth="1"/>
    <col min="422" max="423" width="7.83203125" bestFit="1" customWidth="1"/>
    <col min="424" max="424" width="10.5" bestFit="1" customWidth="1"/>
    <col min="425" max="425" width="7.83203125" bestFit="1" customWidth="1"/>
    <col min="426" max="426" width="10.5" bestFit="1" customWidth="1"/>
    <col min="427" max="427" width="7.83203125" bestFit="1" customWidth="1"/>
    <col min="428" max="428" width="10.5" bestFit="1" customWidth="1"/>
    <col min="429" max="429" width="7.83203125" bestFit="1" customWidth="1"/>
    <col min="430" max="430" width="10.5" bestFit="1" customWidth="1"/>
    <col min="431" max="431" width="7.83203125" bestFit="1" customWidth="1"/>
    <col min="432" max="432" width="10.5" bestFit="1" customWidth="1"/>
    <col min="433" max="433" width="7.83203125" bestFit="1" customWidth="1"/>
    <col min="434" max="434" width="10.5" bestFit="1" customWidth="1"/>
    <col min="435" max="435" width="7.83203125" bestFit="1" customWidth="1"/>
    <col min="436" max="436" width="10.5" bestFit="1" customWidth="1"/>
    <col min="437" max="437" width="7.83203125" bestFit="1" customWidth="1"/>
    <col min="438" max="438" width="10.5" bestFit="1" customWidth="1"/>
    <col min="439" max="439" width="7.83203125" bestFit="1" customWidth="1"/>
    <col min="440" max="440" width="10.5" bestFit="1" customWidth="1"/>
    <col min="441" max="441" width="7.83203125" bestFit="1" customWidth="1"/>
    <col min="442" max="442" width="10.5" bestFit="1" customWidth="1"/>
    <col min="443" max="443" width="7.83203125" bestFit="1" customWidth="1"/>
    <col min="444" max="444" width="10.5" bestFit="1" customWidth="1"/>
    <col min="445" max="445" width="6.83203125" bestFit="1" customWidth="1"/>
    <col min="446" max="446" width="9.5" bestFit="1" customWidth="1"/>
    <col min="447" max="447" width="7.83203125" bestFit="1" customWidth="1"/>
    <col min="448" max="448" width="10.5" bestFit="1" customWidth="1"/>
    <col min="449" max="449" width="7.83203125" bestFit="1" customWidth="1"/>
    <col min="450" max="450" width="10.5" bestFit="1" customWidth="1"/>
    <col min="451" max="451" width="7.83203125" bestFit="1" customWidth="1"/>
    <col min="452" max="452" width="10.5" bestFit="1" customWidth="1"/>
    <col min="453" max="453" width="7.83203125" bestFit="1" customWidth="1"/>
    <col min="454" max="454" width="10.5" bestFit="1" customWidth="1"/>
    <col min="455" max="455" width="7.83203125" bestFit="1" customWidth="1"/>
    <col min="456" max="456" width="10.5" bestFit="1" customWidth="1"/>
    <col min="457" max="457" width="4.83203125" bestFit="1" customWidth="1"/>
    <col min="458" max="458" width="3.5" bestFit="1" customWidth="1"/>
    <col min="459" max="460" width="4.5" bestFit="1" customWidth="1"/>
    <col min="461" max="461" width="4.33203125" bestFit="1" customWidth="1"/>
    <col min="462" max="463" width="7.83203125" bestFit="1" customWidth="1"/>
    <col min="464" max="464" width="10.5" bestFit="1" customWidth="1"/>
    <col min="465" max="465" width="7.83203125" bestFit="1" customWidth="1"/>
    <col min="466" max="466" width="10.5" bestFit="1" customWidth="1"/>
    <col min="467" max="467" width="6.83203125" bestFit="1" customWidth="1"/>
    <col min="468" max="468" width="9.5" bestFit="1" customWidth="1"/>
    <col min="469" max="469" width="7.83203125" bestFit="1" customWidth="1"/>
    <col min="470" max="470" width="10.5" bestFit="1" customWidth="1"/>
    <col min="471" max="471" width="6.83203125" bestFit="1" customWidth="1"/>
    <col min="472" max="472" width="9.5" bestFit="1" customWidth="1"/>
    <col min="473" max="473" width="7.83203125" bestFit="1" customWidth="1"/>
    <col min="474" max="474" width="10.5" bestFit="1" customWidth="1"/>
    <col min="475" max="475" width="7.83203125" bestFit="1" customWidth="1"/>
    <col min="476" max="476" width="10.5" bestFit="1" customWidth="1"/>
    <col min="477" max="477" width="7.83203125" bestFit="1" customWidth="1"/>
    <col min="478" max="478" width="10.5" bestFit="1" customWidth="1"/>
    <col min="479" max="479" width="6.83203125" bestFit="1" customWidth="1"/>
    <col min="480" max="480" width="9.5" bestFit="1" customWidth="1"/>
    <col min="481" max="481" width="7.83203125" bestFit="1" customWidth="1"/>
    <col min="482" max="482" width="10.5" bestFit="1" customWidth="1"/>
    <col min="483" max="483" width="4.83203125" bestFit="1" customWidth="1"/>
    <col min="484" max="485" width="7.83203125" bestFit="1" customWidth="1"/>
    <col min="486" max="486" width="10.5" bestFit="1" customWidth="1"/>
    <col min="487" max="487" width="7.83203125" bestFit="1" customWidth="1"/>
    <col min="488" max="488" width="10.5" bestFit="1" customWidth="1"/>
    <col min="489" max="489" width="7.83203125" bestFit="1" customWidth="1"/>
    <col min="490" max="490" width="3.5" bestFit="1" customWidth="1"/>
    <col min="491" max="491" width="10.5" bestFit="1" customWidth="1"/>
    <col min="492" max="492" width="7.83203125" bestFit="1" customWidth="1"/>
    <col min="493" max="493" width="10.5" bestFit="1" customWidth="1"/>
    <col min="494" max="494" width="7.83203125" bestFit="1" customWidth="1"/>
    <col min="495" max="495" width="10.5" bestFit="1" customWidth="1"/>
    <col min="496" max="496" width="7.83203125" bestFit="1" customWidth="1"/>
    <col min="497" max="497" width="10.5" bestFit="1" customWidth="1"/>
    <col min="498" max="498" width="7.83203125" bestFit="1" customWidth="1"/>
    <col min="499" max="499" width="10.5" bestFit="1" customWidth="1"/>
    <col min="500" max="500" width="4.83203125" bestFit="1" customWidth="1"/>
    <col min="501" max="501" width="4.5" bestFit="1" customWidth="1"/>
    <col min="502" max="503" width="7.83203125" bestFit="1" customWidth="1"/>
    <col min="504" max="504" width="4.5" bestFit="1" customWidth="1"/>
    <col min="505" max="505" width="10.5" bestFit="1" customWidth="1"/>
    <col min="506" max="506" width="7.83203125" bestFit="1" customWidth="1"/>
    <col min="507" max="507" width="10.5" bestFit="1" customWidth="1"/>
    <col min="508" max="508" width="7.83203125" bestFit="1" customWidth="1"/>
    <col min="509" max="509" width="10.5" bestFit="1" customWidth="1"/>
    <col min="510" max="510" width="7.83203125" bestFit="1" customWidth="1"/>
    <col min="511" max="511" width="10.5" bestFit="1" customWidth="1"/>
    <col min="512" max="512" width="7.83203125" bestFit="1" customWidth="1"/>
    <col min="513" max="513" width="10.5" bestFit="1" customWidth="1"/>
    <col min="514" max="514" width="7.83203125" bestFit="1" customWidth="1"/>
    <col min="515" max="515" width="10.5" bestFit="1" customWidth="1"/>
    <col min="516" max="516" width="7.83203125" bestFit="1" customWidth="1"/>
    <col min="517" max="517" width="10.5" bestFit="1" customWidth="1"/>
    <col min="518" max="518" width="7.83203125" bestFit="1" customWidth="1"/>
    <col min="519" max="519" width="10.5" bestFit="1" customWidth="1"/>
    <col min="520" max="520" width="7.83203125" bestFit="1" customWidth="1"/>
    <col min="521" max="521" width="10.5" bestFit="1" customWidth="1"/>
    <col min="522" max="522" width="7.83203125" bestFit="1" customWidth="1"/>
    <col min="523" max="523" width="10.5" bestFit="1" customWidth="1"/>
    <col min="524" max="524" width="7.83203125" bestFit="1" customWidth="1"/>
    <col min="525" max="525" width="10.5" bestFit="1" customWidth="1"/>
    <col min="526" max="526" width="7.83203125" bestFit="1" customWidth="1"/>
    <col min="527" max="527" width="10.5" bestFit="1" customWidth="1"/>
    <col min="528" max="528" width="7.83203125" bestFit="1" customWidth="1"/>
    <col min="529" max="529" width="10.5" bestFit="1" customWidth="1"/>
    <col min="530" max="530" width="7.83203125" bestFit="1" customWidth="1"/>
    <col min="531" max="531" width="10.5" bestFit="1" customWidth="1"/>
    <col min="532" max="532" width="7.83203125" bestFit="1" customWidth="1"/>
    <col min="533" max="533" width="10.5" bestFit="1" customWidth="1"/>
    <col min="534" max="534" width="6.83203125" bestFit="1" customWidth="1"/>
    <col min="535" max="535" width="9.5" bestFit="1" customWidth="1"/>
    <col min="536" max="536" width="6.83203125" bestFit="1" customWidth="1"/>
    <col min="537" max="537" width="9.5" bestFit="1" customWidth="1"/>
    <col min="538" max="538" width="7.83203125" bestFit="1" customWidth="1"/>
    <col min="539" max="539" width="10.5" bestFit="1" customWidth="1"/>
    <col min="540" max="540" width="7.83203125" bestFit="1" customWidth="1"/>
    <col min="541" max="541" width="10.5" bestFit="1" customWidth="1"/>
    <col min="542" max="542" width="4.83203125" bestFit="1" customWidth="1"/>
    <col min="543" max="544" width="7.83203125" bestFit="1" customWidth="1"/>
    <col min="545" max="545" width="10.5" bestFit="1" customWidth="1"/>
    <col min="546" max="546" width="7.83203125" bestFit="1" customWidth="1"/>
    <col min="547" max="547" width="10.5" bestFit="1" customWidth="1"/>
    <col min="548" max="548" width="7.83203125" bestFit="1" customWidth="1"/>
    <col min="549" max="549" width="10.5" bestFit="1" customWidth="1"/>
    <col min="550" max="550" width="7.83203125" bestFit="1" customWidth="1"/>
    <col min="551" max="551" width="4.33203125" bestFit="1" customWidth="1"/>
    <col min="552" max="552" width="10.5" bestFit="1" customWidth="1"/>
    <col min="553" max="553" width="7.83203125" bestFit="1" customWidth="1"/>
    <col min="554" max="554" width="10.5" bestFit="1" customWidth="1"/>
    <col min="555" max="555" width="6.83203125" bestFit="1" customWidth="1"/>
    <col min="556" max="556" width="9.5" bestFit="1" customWidth="1"/>
    <col min="557" max="557" width="7.83203125" bestFit="1" customWidth="1"/>
    <col min="558" max="558" width="10.5" bestFit="1" customWidth="1"/>
    <col min="559" max="559" width="7.83203125" bestFit="1" customWidth="1"/>
    <col min="560" max="560" width="10.5" bestFit="1" customWidth="1"/>
    <col min="561" max="561" width="7.83203125" bestFit="1" customWidth="1"/>
    <col min="562" max="562" width="10.5" bestFit="1" customWidth="1"/>
    <col min="563" max="563" width="6.83203125" bestFit="1" customWidth="1"/>
    <col min="564" max="564" width="9.5" bestFit="1" customWidth="1"/>
    <col min="565" max="565" width="7.83203125" bestFit="1" customWidth="1"/>
    <col min="566" max="566" width="10.5" bestFit="1" customWidth="1"/>
    <col min="567" max="567" width="7.83203125" bestFit="1" customWidth="1"/>
    <col min="568" max="568" width="10.5" bestFit="1" customWidth="1"/>
    <col min="569" max="569" width="4.83203125" bestFit="1" customWidth="1"/>
    <col min="570" max="571" width="7.83203125" bestFit="1" customWidth="1"/>
    <col min="572" max="572" width="10.5" bestFit="1" customWidth="1"/>
    <col min="573" max="573" width="6.83203125" bestFit="1" customWidth="1"/>
    <col min="574" max="574" width="9.5" bestFit="1" customWidth="1"/>
    <col min="575" max="575" width="7.83203125" bestFit="1" customWidth="1"/>
    <col min="576" max="576" width="10.5" bestFit="1" customWidth="1"/>
    <col min="577" max="577" width="7.83203125" bestFit="1" customWidth="1"/>
    <col min="578" max="578" width="10.5" bestFit="1" customWidth="1"/>
    <col min="579" max="579" width="7.83203125" bestFit="1" customWidth="1"/>
    <col min="580" max="580" width="10.5" bestFit="1" customWidth="1"/>
    <col min="581" max="581" width="6.83203125" bestFit="1" customWidth="1"/>
    <col min="582" max="582" width="9.5" bestFit="1" customWidth="1"/>
    <col min="583" max="583" width="7.83203125" bestFit="1" customWidth="1"/>
    <col min="584" max="584" width="10.5" bestFit="1" customWidth="1"/>
    <col min="585" max="585" width="7.83203125" bestFit="1" customWidth="1"/>
    <col min="586" max="586" width="10.5" bestFit="1" customWidth="1"/>
    <col min="587" max="587" width="7.83203125" bestFit="1" customWidth="1"/>
    <col min="588" max="588" width="10.5" bestFit="1" customWidth="1"/>
    <col min="589" max="589" width="7.83203125" bestFit="1" customWidth="1"/>
    <col min="590" max="590" width="10.5" bestFit="1" customWidth="1"/>
    <col min="591" max="591" width="7.83203125" bestFit="1" customWidth="1"/>
    <col min="592" max="592" width="10.5" bestFit="1" customWidth="1"/>
    <col min="593" max="593" width="7.83203125" bestFit="1" customWidth="1"/>
    <col min="594" max="594" width="10.5" bestFit="1" customWidth="1"/>
    <col min="595" max="595" width="6.83203125" bestFit="1" customWidth="1"/>
    <col min="596" max="596" width="9.5" bestFit="1" customWidth="1"/>
    <col min="597" max="597" width="7.83203125" bestFit="1" customWidth="1"/>
    <col min="598" max="598" width="10.5" bestFit="1" customWidth="1"/>
    <col min="599" max="599" width="7.83203125" bestFit="1" customWidth="1"/>
    <col min="600" max="600" width="10.5" bestFit="1" customWidth="1"/>
    <col min="601" max="601" width="7.83203125" bestFit="1" customWidth="1"/>
    <col min="602" max="602" width="10.5" bestFit="1" customWidth="1"/>
    <col min="603" max="603" width="7.83203125" bestFit="1" customWidth="1"/>
    <col min="604" max="604" width="10.5" bestFit="1" customWidth="1"/>
    <col min="605" max="605" width="7.83203125" bestFit="1" customWidth="1"/>
    <col min="606" max="606" width="10.5" bestFit="1" customWidth="1"/>
    <col min="607" max="607" width="7.83203125" bestFit="1" customWidth="1"/>
    <col min="608" max="608" width="10.5" bestFit="1" customWidth="1"/>
    <col min="609" max="609" width="7.83203125" bestFit="1" customWidth="1"/>
    <col min="610" max="610" width="10.5" bestFit="1" customWidth="1"/>
    <col min="611" max="611" width="6.83203125" bestFit="1" customWidth="1"/>
    <col min="612" max="612" width="9.5" bestFit="1" customWidth="1"/>
    <col min="613" max="613" width="7.83203125" bestFit="1" customWidth="1"/>
    <col min="614" max="614" width="10.5" bestFit="1" customWidth="1"/>
    <col min="615" max="615" width="7.83203125" bestFit="1" customWidth="1"/>
    <col min="616" max="616" width="10.5" bestFit="1" customWidth="1"/>
    <col min="617" max="617" width="7.83203125" bestFit="1" customWidth="1"/>
    <col min="618" max="618" width="10.5" bestFit="1" customWidth="1"/>
    <col min="619" max="619" width="7.83203125" bestFit="1" customWidth="1"/>
    <col min="620" max="620" width="10.5" bestFit="1" customWidth="1"/>
    <col min="621" max="621" width="7.83203125" bestFit="1" customWidth="1"/>
    <col min="622" max="622" width="10.5" bestFit="1" customWidth="1"/>
    <col min="623" max="623" width="7.83203125" bestFit="1" customWidth="1"/>
    <col min="624" max="624" width="10.5" bestFit="1" customWidth="1"/>
    <col min="625" max="625" width="6.83203125" bestFit="1" customWidth="1"/>
    <col min="626" max="626" width="9.5" bestFit="1" customWidth="1"/>
    <col min="627" max="627" width="7.83203125" bestFit="1" customWidth="1"/>
    <col min="628" max="628" width="10.5" bestFit="1" customWidth="1"/>
    <col min="629" max="629" width="6.83203125" bestFit="1" customWidth="1"/>
    <col min="630" max="630" width="9.5" bestFit="1" customWidth="1"/>
    <col min="631" max="631" width="7.83203125" bestFit="1" customWidth="1"/>
    <col min="632" max="632" width="10.5" bestFit="1" customWidth="1"/>
    <col min="633" max="633" width="6.83203125" bestFit="1" customWidth="1"/>
    <col min="634" max="634" width="9.5" bestFit="1" customWidth="1"/>
    <col min="635" max="635" width="7.83203125" bestFit="1" customWidth="1"/>
    <col min="636" max="636" width="10.5" bestFit="1" customWidth="1"/>
    <col min="637" max="637" width="7.83203125" bestFit="1" customWidth="1"/>
    <col min="638" max="638" width="10.5" bestFit="1" customWidth="1"/>
    <col min="639" max="639" width="7.83203125" bestFit="1" customWidth="1"/>
    <col min="640" max="640" width="10.5" bestFit="1" customWidth="1"/>
    <col min="641" max="641" width="7.83203125" bestFit="1" customWidth="1"/>
    <col min="642" max="642" width="10.5" bestFit="1" customWidth="1"/>
    <col min="643" max="643" width="6.83203125" bestFit="1" customWidth="1"/>
    <col min="644" max="644" width="9.5" bestFit="1" customWidth="1"/>
    <col min="645" max="645" width="7.83203125" bestFit="1" customWidth="1"/>
    <col min="646" max="646" width="10.5" bestFit="1" customWidth="1"/>
    <col min="647" max="647" width="7.83203125" bestFit="1" customWidth="1"/>
    <col min="648" max="648" width="10.5" bestFit="1" customWidth="1"/>
    <col min="649" max="649" width="4.83203125" bestFit="1" customWidth="1"/>
    <col min="650" max="650" width="4" bestFit="1" customWidth="1"/>
    <col min="651" max="652" width="7.83203125" bestFit="1" customWidth="1"/>
    <col min="653" max="653" width="10.5" bestFit="1" customWidth="1"/>
    <col min="654" max="654" width="7.83203125" bestFit="1" customWidth="1"/>
    <col min="655" max="655" width="4.33203125" bestFit="1" customWidth="1"/>
    <col min="656" max="656" width="10.5" bestFit="1" customWidth="1"/>
    <col min="657" max="657" width="6.83203125" bestFit="1" customWidth="1"/>
    <col min="658" max="658" width="9.5" bestFit="1" customWidth="1"/>
    <col min="659" max="659" width="7.83203125" bestFit="1" customWidth="1"/>
    <col min="660" max="660" width="10.5" bestFit="1" customWidth="1"/>
    <col min="661" max="661" width="7.83203125" bestFit="1" customWidth="1"/>
    <col min="662" max="662" width="10.5" bestFit="1" customWidth="1"/>
    <col min="663" max="663" width="7.83203125" bestFit="1" customWidth="1"/>
    <col min="664" max="664" width="3.5" bestFit="1" customWidth="1"/>
    <col min="665" max="665" width="10.5" bestFit="1" customWidth="1"/>
    <col min="666" max="666" width="7.83203125" bestFit="1" customWidth="1"/>
    <col min="667" max="667" width="10.5" bestFit="1" customWidth="1"/>
    <col min="668" max="668" width="7.83203125" bestFit="1" customWidth="1"/>
    <col min="669" max="669" width="10.5" bestFit="1" customWidth="1"/>
    <col min="670" max="670" width="7.83203125" bestFit="1" customWidth="1"/>
    <col min="671" max="671" width="10.5" bestFit="1" customWidth="1"/>
    <col min="672" max="672" width="6.83203125" bestFit="1" customWidth="1"/>
    <col min="673" max="673" width="9.5" bestFit="1" customWidth="1"/>
    <col min="674" max="674" width="7.83203125" bestFit="1" customWidth="1"/>
    <col min="675" max="675" width="10.5" bestFit="1" customWidth="1"/>
    <col min="676" max="676" width="7.83203125" bestFit="1" customWidth="1"/>
    <col min="677" max="677" width="10.5" bestFit="1" customWidth="1"/>
    <col min="678" max="678" width="7.83203125" bestFit="1" customWidth="1"/>
    <col min="679" max="679" width="10.5" bestFit="1" customWidth="1"/>
    <col min="680" max="680" width="7.83203125" bestFit="1" customWidth="1"/>
    <col min="681" max="681" width="10.5" bestFit="1" customWidth="1"/>
    <col min="682" max="682" width="7.83203125" bestFit="1" customWidth="1"/>
    <col min="683" max="683" width="10.5" bestFit="1" customWidth="1"/>
    <col min="684" max="684" width="7.83203125" bestFit="1" customWidth="1"/>
    <col min="685" max="685" width="10.5" bestFit="1" customWidth="1"/>
    <col min="686" max="686" width="4.83203125" bestFit="1" customWidth="1"/>
    <col min="687" max="688" width="7.83203125" bestFit="1" customWidth="1"/>
    <col min="689" max="689" width="10.5" bestFit="1" customWidth="1"/>
    <col min="690" max="690" width="7.83203125" bestFit="1" customWidth="1"/>
    <col min="691" max="691" width="10.5" bestFit="1" customWidth="1"/>
    <col min="692" max="692" width="7.83203125" bestFit="1" customWidth="1"/>
    <col min="693" max="693" width="10.5" bestFit="1" customWidth="1"/>
    <col min="694" max="694" width="7.83203125" bestFit="1" customWidth="1"/>
    <col min="695" max="695" width="10.5" bestFit="1" customWidth="1"/>
    <col min="696" max="696" width="7.83203125" bestFit="1" customWidth="1"/>
    <col min="697" max="697" width="10.5" bestFit="1" customWidth="1"/>
    <col min="698" max="698" width="6.83203125" bestFit="1" customWidth="1"/>
    <col min="699" max="699" width="9.5" bestFit="1" customWidth="1"/>
    <col min="700" max="700" width="7.83203125" bestFit="1" customWidth="1"/>
    <col min="701" max="701" width="4.33203125" bestFit="1" customWidth="1"/>
    <col min="702" max="702" width="10.5" bestFit="1" customWidth="1"/>
    <col min="703" max="703" width="7.83203125" bestFit="1" customWidth="1"/>
    <col min="704" max="704" width="10.5" bestFit="1" customWidth="1"/>
    <col min="705" max="705" width="7.83203125" bestFit="1" customWidth="1"/>
    <col min="706" max="706" width="10.5" bestFit="1" customWidth="1"/>
    <col min="707" max="707" width="7.83203125" bestFit="1" customWidth="1"/>
    <col min="708" max="708" width="10.5" bestFit="1" customWidth="1"/>
    <col min="709" max="709" width="7.83203125" bestFit="1" customWidth="1"/>
    <col min="710" max="710" width="10.5" bestFit="1" customWidth="1"/>
    <col min="711" max="711" width="7.83203125" bestFit="1" customWidth="1"/>
    <col min="712" max="712" width="10.5" bestFit="1" customWidth="1"/>
    <col min="713" max="713" width="7.83203125" bestFit="1" customWidth="1"/>
    <col min="714" max="714" width="10.5" bestFit="1" customWidth="1"/>
    <col min="715" max="715" width="7.83203125" bestFit="1" customWidth="1"/>
    <col min="716" max="716" width="10.5" bestFit="1" customWidth="1"/>
    <col min="717" max="717" width="7.83203125" bestFit="1" customWidth="1"/>
    <col min="718" max="718" width="10.5" bestFit="1" customWidth="1"/>
    <col min="719" max="719" width="7.83203125" bestFit="1" customWidth="1"/>
    <col min="720" max="720" width="10.5" bestFit="1" customWidth="1"/>
    <col min="721" max="721" width="7.83203125" bestFit="1" customWidth="1"/>
    <col min="722" max="722" width="10.5" bestFit="1" customWidth="1"/>
    <col min="723" max="723" width="6.83203125" bestFit="1" customWidth="1"/>
    <col min="724" max="724" width="9.5" bestFit="1" customWidth="1"/>
    <col min="725" max="725" width="7.83203125" bestFit="1" customWidth="1"/>
    <col min="726" max="726" width="10.5" bestFit="1" customWidth="1"/>
    <col min="727" max="727" width="7.83203125" bestFit="1" customWidth="1"/>
    <col min="728" max="728" width="10.5" bestFit="1" customWidth="1"/>
    <col min="729" max="729" width="7.83203125" bestFit="1" customWidth="1"/>
    <col min="730" max="730" width="10.5" bestFit="1" customWidth="1"/>
    <col min="731" max="731" width="7.83203125" bestFit="1" customWidth="1"/>
    <col min="732" max="732" width="10.5" bestFit="1" customWidth="1"/>
    <col min="733" max="733" width="7.83203125" bestFit="1" customWidth="1"/>
    <col min="734" max="734" width="10.5" bestFit="1" customWidth="1"/>
    <col min="735" max="735" width="7.83203125" bestFit="1" customWidth="1"/>
    <col min="736" max="736" width="10.5" bestFit="1" customWidth="1"/>
    <col min="737" max="737" width="7.83203125" bestFit="1" customWidth="1"/>
    <col min="738" max="738" width="10.5" bestFit="1" customWidth="1"/>
    <col min="739" max="739" width="7.83203125" bestFit="1" customWidth="1"/>
    <col min="740" max="740" width="10.5" bestFit="1" customWidth="1"/>
    <col min="741" max="741" width="7.83203125" bestFit="1" customWidth="1"/>
    <col min="742" max="742" width="10.5" bestFit="1" customWidth="1"/>
    <col min="743" max="743" width="7.83203125" bestFit="1" customWidth="1"/>
    <col min="744" max="744" width="10.5" bestFit="1" customWidth="1"/>
    <col min="745" max="745" width="7.83203125" bestFit="1" customWidth="1"/>
    <col min="746" max="746" width="10.5" bestFit="1" customWidth="1"/>
    <col min="747" max="747" width="7.83203125" bestFit="1" customWidth="1"/>
    <col min="748" max="748" width="10.5" bestFit="1" customWidth="1"/>
    <col min="749" max="749" width="7.83203125" bestFit="1" customWidth="1"/>
    <col min="750" max="750" width="4.5" bestFit="1" customWidth="1"/>
    <col min="751" max="751" width="10.5" bestFit="1" customWidth="1"/>
    <col min="752" max="752" width="7.83203125" bestFit="1" customWidth="1"/>
    <col min="753" max="753" width="10.5" bestFit="1" customWidth="1"/>
    <col min="754" max="754" width="7.83203125" bestFit="1" customWidth="1"/>
    <col min="755" max="755" width="10.5" bestFit="1" customWidth="1"/>
    <col min="756" max="756" width="7.83203125" bestFit="1" customWidth="1"/>
    <col min="757" max="757" width="10.5" bestFit="1" customWidth="1"/>
    <col min="758" max="758" width="7.83203125" bestFit="1" customWidth="1"/>
    <col min="759" max="759" width="10.5" bestFit="1" customWidth="1"/>
    <col min="760" max="760" width="7.83203125" bestFit="1" customWidth="1"/>
    <col min="761" max="761" width="10.5" bestFit="1" customWidth="1"/>
    <col min="762" max="762" width="7.83203125" bestFit="1" customWidth="1"/>
    <col min="763" max="763" width="10.5" bestFit="1" customWidth="1"/>
    <col min="764" max="764" width="7.83203125" bestFit="1" customWidth="1"/>
    <col min="765" max="765" width="10.5" bestFit="1" customWidth="1"/>
    <col min="766" max="766" width="7.83203125" bestFit="1" customWidth="1"/>
    <col min="767" max="767" width="4" bestFit="1" customWidth="1"/>
    <col min="768" max="768" width="10.5" bestFit="1" customWidth="1"/>
    <col min="769" max="769" width="7.83203125" bestFit="1" customWidth="1"/>
    <col min="770" max="770" width="10.5" bestFit="1" customWidth="1"/>
    <col min="771" max="771" width="7.83203125" bestFit="1" customWidth="1"/>
    <col min="772" max="772" width="10.5" bestFit="1" customWidth="1"/>
    <col min="773" max="773" width="7.83203125" bestFit="1" customWidth="1"/>
    <col min="774" max="774" width="10.5" bestFit="1" customWidth="1"/>
    <col min="775" max="775" width="7.83203125" bestFit="1" customWidth="1"/>
    <col min="776" max="776" width="10.5" bestFit="1" customWidth="1"/>
    <col min="777" max="777" width="7.83203125" bestFit="1" customWidth="1"/>
    <col min="778" max="778" width="10.5" bestFit="1" customWidth="1"/>
    <col min="779" max="779" width="7.83203125" bestFit="1" customWidth="1"/>
    <col min="780" max="780" width="10.5" bestFit="1" customWidth="1"/>
    <col min="781" max="781" width="7.83203125" bestFit="1" customWidth="1"/>
    <col min="782" max="782" width="10.5" bestFit="1" customWidth="1"/>
    <col min="783" max="783" width="7.83203125" bestFit="1" customWidth="1"/>
    <col min="784" max="784" width="10.5" bestFit="1" customWidth="1"/>
    <col min="785" max="785" width="7.83203125" bestFit="1" customWidth="1"/>
    <col min="786" max="786" width="4" bestFit="1" customWidth="1"/>
    <col min="787" max="787" width="10.5" bestFit="1" customWidth="1"/>
    <col min="788" max="788" width="7.83203125" bestFit="1" customWidth="1"/>
    <col min="789" max="789" width="10.5" bestFit="1" customWidth="1"/>
    <col min="790" max="790" width="4.83203125" bestFit="1" customWidth="1"/>
    <col min="791" max="792" width="7.83203125" bestFit="1" customWidth="1"/>
    <col min="793" max="793" width="10.5" bestFit="1" customWidth="1"/>
    <col min="794" max="794" width="7.83203125" bestFit="1" customWidth="1"/>
    <col min="795" max="795" width="10.5" bestFit="1" customWidth="1"/>
    <col min="796" max="796" width="7.83203125" bestFit="1" customWidth="1"/>
    <col min="797" max="797" width="10.5" bestFit="1" customWidth="1"/>
    <col min="798" max="798" width="7.83203125" bestFit="1" customWidth="1"/>
    <col min="799" max="799" width="10.5" bestFit="1" customWidth="1"/>
    <col min="800" max="800" width="7.83203125" bestFit="1" customWidth="1"/>
    <col min="801" max="801" width="10.5" bestFit="1" customWidth="1"/>
    <col min="802" max="802" width="7.83203125" bestFit="1" customWidth="1"/>
    <col min="803" max="803" width="10.5" bestFit="1" customWidth="1"/>
    <col min="804" max="804" width="7.83203125" bestFit="1" customWidth="1"/>
    <col min="805" max="805" width="10.5" bestFit="1" customWidth="1"/>
    <col min="806" max="806" width="7.83203125" bestFit="1" customWidth="1"/>
    <col min="807" max="807" width="10.5" bestFit="1" customWidth="1"/>
    <col min="808" max="808" width="7.83203125" bestFit="1" customWidth="1"/>
    <col min="809" max="809" width="10.5" bestFit="1" customWidth="1"/>
    <col min="810" max="810" width="7.83203125" bestFit="1" customWidth="1"/>
    <col min="811" max="811" width="10.5" bestFit="1" customWidth="1"/>
    <col min="812" max="812" width="7.83203125" bestFit="1" customWidth="1"/>
    <col min="813" max="813" width="10.5" bestFit="1" customWidth="1"/>
    <col min="814" max="814" width="7.83203125" bestFit="1" customWidth="1"/>
    <col min="815" max="815" width="10.5" bestFit="1" customWidth="1"/>
    <col min="816" max="816" width="7.83203125" bestFit="1" customWidth="1"/>
    <col min="817" max="817" width="10.5" bestFit="1" customWidth="1"/>
    <col min="818" max="818" width="7.83203125" bestFit="1" customWidth="1"/>
    <col min="819" max="819" width="10.5" bestFit="1" customWidth="1"/>
    <col min="820" max="820" width="4.83203125" bestFit="1" customWidth="1"/>
    <col min="821" max="822" width="7.83203125" bestFit="1" customWidth="1"/>
    <col min="823" max="823" width="10.5" bestFit="1" customWidth="1"/>
    <col min="824" max="824" width="7.83203125" bestFit="1" customWidth="1"/>
    <col min="825" max="825" width="10.5" bestFit="1" customWidth="1"/>
    <col min="826" max="826" width="7.83203125" bestFit="1" customWidth="1"/>
    <col min="827" max="827" width="10.5" bestFit="1" customWidth="1"/>
    <col min="828" max="828" width="7.83203125" bestFit="1" customWidth="1"/>
    <col min="829" max="829" width="10.5" bestFit="1" customWidth="1"/>
    <col min="830" max="830" width="7.83203125" bestFit="1" customWidth="1"/>
    <col min="831" max="831" width="10.5" bestFit="1" customWidth="1"/>
    <col min="832" max="832" width="7.83203125" bestFit="1" customWidth="1"/>
    <col min="833" max="833" width="10.5" bestFit="1" customWidth="1"/>
    <col min="834" max="834" width="7.83203125" bestFit="1" customWidth="1"/>
    <col min="835" max="835" width="10.5" bestFit="1" customWidth="1"/>
    <col min="836" max="836" width="7.83203125" bestFit="1" customWidth="1"/>
    <col min="837" max="837" width="10.5" bestFit="1" customWidth="1"/>
    <col min="838" max="838" width="7.83203125" bestFit="1" customWidth="1"/>
    <col min="839" max="839" width="10.5" bestFit="1" customWidth="1"/>
    <col min="840" max="840" width="7.83203125" bestFit="1" customWidth="1"/>
    <col min="841" max="841" width="10.5" bestFit="1" customWidth="1"/>
    <col min="842" max="842" width="6.83203125" bestFit="1" customWidth="1"/>
    <col min="843" max="843" width="9.5" bestFit="1" customWidth="1"/>
    <col min="844" max="844" width="7.83203125" bestFit="1" customWidth="1"/>
    <col min="845" max="845" width="10.5" bestFit="1" customWidth="1"/>
    <col min="846" max="846" width="7.83203125" bestFit="1" customWidth="1"/>
    <col min="847" max="847" width="10.5" bestFit="1" customWidth="1"/>
    <col min="848" max="848" width="7.83203125" bestFit="1" customWidth="1"/>
    <col min="849" max="849" width="10.5" bestFit="1" customWidth="1"/>
    <col min="850" max="850" width="7.83203125" bestFit="1" customWidth="1"/>
    <col min="851" max="851" width="10.5" bestFit="1" customWidth="1"/>
    <col min="852" max="852" width="7.83203125" bestFit="1" customWidth="1"/>
    <col min="853" max="853" width="10.5" bestFit="1" customWidth="1"/>
    <col min="854" max="854" width="7.83203125" bestFit="1" customWidth="1"/>
    <col min="855" max="855" width="10.5" bestFit="1" customWidth="1"/>
    <col min="856" max="856" width="7.83203125" bestFit="1" customWidth="1"/>
    <col min="857" max="857" width="10.5" bestFit="1" customWidth="1"/>
    <col min="858" max="858" width="4.83203125" bestFit="1" customWidth="1"/>
    <col min="859" max="860" width="7.83203125" bestFit="1" customWidth="1"/>
    <col min="861" max="861" width="10.5" bestFit="1" customWidth="1"/>
    <col min="862" max="862" width="7.83203125" bestFit="1" customWidth="1"/>
    <col min="863" max="863" width="10.5" bestFit="1" customWidth="1"/>
    <col min="864" max="864" width="6.83203125" bestFit="1" customWidth="1"/>
    <col min="865" max="865" width="9.5" bestFit="1" customWidth="1"/>
    <col min="866" max="866" width="7.83203125" bestFit="1" customWidth="1"/>
    <col min="867" max="867" width="10.5" bestFit="1" customWidth="1"/>
    <col min="868" max="868" width="7.83203125" bestFit="1" customWidth="1"/>
    <col min="869" max="869" width="10.5" bestFit="1" customWidth="1"/>
    <col min="870" max="870" width="7.83203125" bestFit="1" customWidth="1"/>
    <col min="871" max="871" width="10.5" bestFit="1" customWidth="1"/>
    <col min="872" max="872" width="6.83203125" bestFit="1" customWidth="1"/>
    <col min="873" max="873" width="9.5" bestFit="1" customWidth="1"/>
    <col min="874" max="874" width="4.83203125" bestFit="1" customWidth="1"/>
    <col min="875" max="876" width="7.83203125" bestFit="1" customWidth="1"/>
    <col min="877" max="877" width="10.5" bestFit="1" customWidth="1"/>
    <col min="878" max="878" width="7.83203125" bestFit="1" customWidth="1"/>
    <col min="879" max="879" width="10.5" bestFit="1" customWidth="1"/>
    <col min="880" max="880" width="7.83203125" bestFit="1" customWidth="1"/>
    <col min="881" max="881" width="10.5" bestFit="1" customWidth="1"/>
    <col min="882" max="882" width="7.83203125" bestFit="1" customWidth="1"/>
    <col min="883" max="883" width="10.5" bestFit="1" customWidth="1"/>
    <col min="884" max="884" width="7.83203125" bestFit="1" customWidth="1"/>
    <col min="885" max="885" width="10.5" bestFit="1" customWidth="1"/>
    <col min="886" max="886" width="7.83203125" bestFit="1" customWidth="1"/>
    <col min="887" max="887" width="10.5" bestFit="1" customWidth="1"/>
    <col min="888" max="888" width="6.83203125" bestFit="1" customWidth="1"/>
    <col min="889" max="889" width="9.5" bestFit="1" customWidth="1"/>
    <col min="890" max="890" width="7.83203125" bestFit="1" customWidth="1"/>
    <col min="891" max="891" width="10.5" bestFit="1" customWidth="1"/>
    <col min="892" max="892" width="7.83203125" bestFit="1" customWidth="1"/>
    <col min="893" max="893" width="10.5" bestFit="1" customWidth="1"/>
    <col min="894" max="894" width="7.83203125" bestFit="1" customWidth="1"/>
    <col min="895" max="895" width="10.5" bestFit="1" customWidth="1"/>
    <col min="896" max="896" width="4.83203125" bestFit="1" customWidth="1"/>
    <col min="897" max="897" width="7.83203125" bestFit="1" customWidth="1"/>
    <col min="898" max="898" width="6.83203125" bestFit="1" customWidth="1"/>
    <col min="899" max="899" width="9.5" bestFit="1" customWidth="1"/>
    <col min="900" max="900" width="7.83203125" bestFit="1" customWidth="1"/>
    <col min="901" max="901" width="10.5" bestFit="1" customWidth="1"/>
    <col min="902" max="902" width="7.83203125" bestFit="1" customWidth="1"/>
    <col min="903" max="903" width="10.5" bestFit="1" customWidth="1"/>
    <col min="904" max="904" width="7.83203125" bestFit="1" customWidth="1"/>
    <col min="905" max="905" width="10.5" bestFit="1" customWidth="1"/>
    <col min="906" max="906" width="7.83203125" bestFit="1" customWidth="1"/>
    <col min="907" max="907" width="10.5" bestFit="1" customWidth="1"/>
    <col min="908" max="908" width="7.83203125" bestFit="1" customWidth="1"/>
    <col min="909" max="909" width="10.5" bestFit="1" customWidth="1"/>
    <col min="910" max="910" width="7.83203125" bestFit="1" customWidth="1"/>
    <col min="911" max="911" width="10.5" bestFit="1" customWidth="1"/>
    <col min="912" max="912" width="7.83203125" bestFit="1" customWidth="1"/>
    <col min="913" max="913" width="10.5" bestFit="1" customWidth="1"/>
    <col min="914" max="914" width="6.83203125" bestFit="1" customWidth="1"/>
    <col min="915" max="915" width="9.5" bestFit="1" customWidth="1"/>
    <col min="916" max="916" width="7.83203125" bestFit="1" customWidth="1"/>
    <col min="917" max="917" width="10.5" bestFit="1" customWidth="1"/>
    <col min="918" max="918" width="7.83203125" bestFit="1" customWidth="1"/>
    <col min="919" max="919" width="10.5" bestFit="1" customWidth="1"/>
    <col min="920" max="920" width="7.83203125" bestFit="1" customWidth="1"/>
    <col min="921" max="921" width="10.5" bestFit="1" customWidth="1"/>
    <col min="922" max="922" width="7.83203125" bestFit="1" customWidth="1"/>
    <col min="923" max="923" width="10.5" bestFit="1" customWidth="1"/>
    <col min="924" max="924" width="7.83203125" bestFit="1" customWidth="1"/>
    <col min="925" max="925" width="10.5" bestFit="1" customWidth="1"/>
    <col min="926" max="926" width="7.83203125" bestFit="1" customWidth="1"/>
    <col min="927" max="927" width="10.5" bestFit="1" customWidth="1"/>
    <col min="928" max="928" width="7.83203125" bestFit="1" customWidth="1"/>
    <col min="929" max="929" width="10.5" bestFit="1" customWidth="1"/>
    <col min="930" max="930" width="7.83203125" bestFit="1" customWidth="1"/>
    <col min="931" max="931" width="10.5" bestFit="1" customWidth="1"/>
    <col min="932" max="932" width="7.83203125" bestFit="1" customWidth="1"/>
    <col min="933" max="933" width="10.5" bestFit="1" customWidth="1"/>
    <col min="934" max="934" width="7.83203125" bestFit="1" customWidth="1"/>
    <col min="935" max="935" width="10.5" bestFit="1" customWidth="1"/>
    <col min="936" max="936" width="7.83203125" bestFit="1" customWidth="1"/>
    <col min="937" max="937" width="10.5" bestFit="1" customWidth="1"/>
    <col min="938" max="938" width="7.83203125" bestFit="1" customWidth="1"/>
    <col min="939" max="939" width="10.5" bestFit="1" customWidth="1"/>
    <col min="940" max="940" width="7.83203125" bestFit="1" customWidth="1"/>
    <col min="941" max="941" width="10.5" bestFit="1" customWidth="1"/>
    <col min="942" max="942" width="7.83203125" bestFit="1" customWidth="1"/>
    <col min="943" max="943" width="10.5" bestFit="1" customWidth="1"/>
    <col min="944" max="944" width="7.83203125" bestFit="1" customWidth="1"/>
    <col min="945" max="945" width="10.5" bestFit="1" customWidth="1"/>
    <col min="946" max="946" width="7.83203125" bestFit="1" customWidth="1"/>
    <col min="947" max="947" width="10.5" bestFit="1" customWidth="1"/>
    <col min="948" max="948" width="7.83203125" bestFit="1" customWidth="1"/>
    <col min="949" max="949" width="10.5" bestFit="1" customWidth="1"/>
    <col min="950" max="950" width="7.83203125" bestFit="1" customWidth="1"/>
    <col min="951" max="951" width="10.5" bestFit="1" customWidth="1"/>
    <col min="952" max="952" width="7.83203125" bestFit="1" customWidth="1"/>
    <col min="953" max="953" width="10.5" bestFit="1" customWidth="1"/>
    <col min="954" max="954" width="7.83203125" bestFit="1" customWidth="1"/>
    <col min="955" max="955" width="10.5" bestFit="1" customWidth="1"/>
    <col min="956" max="956" width="7.83203125" bestFit="1" customWidth="1"/>
    <col min="957" max="957" width="10.5" bestFit="1" customWidth="1"/>
    <col min="958" max="958" width="7.83203125" bestFit="1" customWidth="1"/>
    <col min="959" max="959" width="10.5" bestFit="1" customWidth="1"/>
    <col min="960" max="960" width="7.83203125" bestFit="1" customWidth="1"/>
    <col min="961" max="961" width="10.5" bestFit="1" customWidth="1"/>
    <col min="962" max="962" width="7.83203125" bestFit="1" customWidth="1"/>
    <col min="963" max="963" width="3.5" bestFit="1" customWidth="1"/>
    <col min="964" max="964" width="10.5" bestFit="1" customWidth="1"/>
    <col min="965" max="965" width="7.83203125" bestFit="1" customWidth="1"/>
    <col min="966" max="966" width="10.5" bestFit="1" customWidth="1"/>
    <col min="967" max="967" width="7.83203125" bestFit="1" customWidth="1"/>
    <col min="968" max="968" width="10.5" bestFit="1" customWidth="1"/>
    <col min="969" max="969" width="7.83203125" bestFit="1" customWidth="1"/>
    <col min="970" max="970" width="10.5" bestFit="1" customWidth="1"/>
    <col min="971" max="971" width="7.83203125" bestFit="1" customWidth="1"/>
    <col min="972" max="972" width="10.5" bestFit="1" customWidth="1"/>
    <col min="973" max="973" width="7.83203125" bestFit="1" customWidth="1"/>
    <col min="974" max="974" width="10.5" bestFit="1" customWidth="1"/>
    <col min="975" max="975" width="7.83203125" bestFit="1" customWidth="1"/>
    <col min="976" max="976" width="10.5" bestFit="1" customWidth="1"/>
    <col min="977" max="977" width="7.83203125" bestFit="1" customWidth="1"/>
    <col min="978" max="978" width="4" bestFit="1" customWidth="1"/>
    <col min="979" max="979" width="10.5" bestFit="1" customWidth="1"/>
    <col min="980" max="980" width="7.83203125" bestFit="1" customWidth="1"/>
    <col min="981" max="981" width="10.5" bestFit="1" customWidth="1"/>
    <col min="982" max="982" width="7.83203125" bestFit="1" customWidth="1"/>
    <col min="983" max="983" width="10.5" bestFit="1" customWidth="1"/>
    <col min="984" max="984" width="7.83203125" bestFit="1" customWidth="1"/>
    <col min="985" max="985" width="10.5" bestFit="1" customWidth="1"/>
    <col min="986" max="986" width="7.83203125" bestFit="1" customWidth="1"/>
    <col min="987" max="987" width="10.5" bestFit="1" customWidth="1"/>
    <col min="988" max="988" width="7.83203125" bestFit="1" customWidth="1"/>
    <col min="989" max="989" width="10.5" bestFit="1" customWidth="1"/>
    <col min="990" max="990" width="7.83203125" bestFit="1" customWidth="1"/>
    <col min="991" max="991" width="10.5" bestFit="1" customWidth="1"/>
    <col min="992" max="992" width="6.83203125" bestFit="1" customWidth="1"/>
    <col min="993" max="993" width="9.5" bestFit="1" customWidth="1"/>
    <col min="994" max="994" width="7.83203125" bestFit="1" customWidth="1"/>
    <col min="995" max="995" width="10.5" bestFit="1" customWidth="1"/>
    <col min="996" max="996" width="7.83203125" bestFit="1" customWidth="1"/>
    <col min="997" max="997" width="10.5" bestFit="1" customWidth="1"/>
    <col min="998" max="998" width="6.83203125" bestFit="1" customWidth="1"/>
    <col min="999" max="999" width="9.5" bestFit="1" customWidth="1"/>
    <col min="1000" max="1000" width="7.83203125" bestFit="1" customWidth="1"/>
    <col min="1001" max="1001" width="10.5" bestFit="1" customWidth="1"/>
    <col min="1002" max="1002" width="7.83203125" bestFit="1" customWidth="1"/>
    <col min="1003" max="1003" width="10.5" bestFit="1" customWidth="1"/>
    <col min="1004" max="1004" width="7.83203125" bestFit="1" customWidth="1"/>
    <col min="1005" max="1005" width="10.5" bestFit="1" customWidth="1"/>
    <col min="1006" max="1006" width="7.83203125" bestFit="1" customWidth="1"/>
    <col min="1007" max="1007" width="10.5" bestFit="1" customWidth="1"/>
    <col min="1008" max="1008" width="7.83203125" bestFit="1" customWidth="1"/>
    <col min="1009" max="1009" width="10.5" bestFit="1" customWidth="1"/>
    <col min="1010" max="1010" width="7.83203125" bestFit="1" customWidth="1"/>
    <col min="1011" max="1011" width="10.5" bestFit="1" customWidth="1"/>
    <col min="1012" max="1012" width="7.83203125" bestFit="1" customWidth="1"/>
    <col min="1013" max="1013" width="10.5" bestFit="1" customWidth="1"/>
    <col min="1014" max="1014" width="7.83203125" bestFit="1" customWidth="1"/>
    <col min="1015" max="1015" width="10.5" bestFit="1" customWidth="1"/>
    <col min="1016" max="1016" width="7.83203125" bestFit="1" customWidth="1"/>
    <col min="1017" max="1017" width="10.5" bestFit="1" customWidth="1"/>
    <col min="1018" max="1018" width="7.83203125" bestFit="1" customWidth="1"/>
    <col min="1019" max="1019" width="10.5" bestFit="1" customWidth="1"/>
    <col min="1020" max="1020" width="6.83203125" bestFit="1" customWidth="1"/>
    <col min="1021" max="1021" width="9.5" bestFit="1" customWidth="1"/>
    <col min="1022" max="1022" width="7.83203125" bestFit="1" customWidth="1"/>
    <col min="1023" max="1023" width="10.5" bestFit="1" customWidth="1"/>
    <col min="1024" max="1024" width="7.83203125" bestFit="1" customWidth="1"/>
    <col min="1025" max="1025" width="10.5" bestFit="1" customWidth="1"/>
    <col min="1026" max="1026" width="6.83203125" bestFit="1" customWidth="1"/>
    <col min="1027" max="1027" width="9.5" bestFit="1" customWidth="1"/>
    <col min="1028" max="1028" width="7.83203125" bestFit="1" customWidth="1"/>
    <col min="1029" max="1029" width="10.5" bestFit="1" customWidth="1"/>
    <col min="1030" max="1030" width="6.83203125" bestFit="1" customWidth="1"/>
    <col min="1031" max="1031" width="9.5" bestFit="1" customWidth="1"/>
    <col min="1032" max="1032" width="7.83203125" bestFit="1" customWidth="1"/>
    <col min="1033" max="1033" width="10.5" bestFit="1" customWidth="1"/>
    <col min="1034" max="1034" width="7.83203125" bestFit="1" customWidth="1"/>
    <col min="1035" max="1035" width="10.5" bestFit="1" customWidth="1"/>
    <col min="1036" max="1036" width="4.83203125" bestFit="1" customWidth="1"/>
    <col min="1037" max="1038" width="7.83203125" bestFit="1" customWidth="1"/>
    <col min="1039" max="1039" width="10.5" bestFit="1" customWidth="1"/>
    <col min="1040" max="1040" width="6.83203125" bestFit="1" customWidth="1"/>
    <col min="1041" max="1041" width="9.5" bestFit="1" customWidth="1"/>
    <col min="1042" max="1042" width="7.83203125" bestFit="1" customWidth="1"/>
    <col min="1043" max="1043" width="10.5" bestFit="1" customWidth="1"/>
    <col min="1044" max="1044" width="8.83203125" bestFit="1" customWidth="1"/>
    <col min="1045" max="1045" width="11.5" bestFit="1" customWidth="1"/>
    <col min="1046" max="1046" width="8.83203125" bestFit="1" customWidth="1"/>
    <col min="1047" max="1047" width="11.5" bestFit="1" customWidth="1"/>
    <col min="1048" max="1048" width="8.83203125" bestFit="1" customWidth="1"/>
    <col min="1049" max="1049" width="11.5" bestFit="1" customWidth="1"/>
    <col min="1050" max="1050" width="7.83203125" bestFit="1" customWidth="1"/>
    <col min="1051" max="1051" width="10.5" bestFit="1" customWidth="1"/>
    <col min="1052" max="1052" width="7.83203125" bestFit="1" customWidth="1"/>
    <col min="1053" max="1053" width="10.5" bestFit="1" customWidth="1"/>
    <col min="1054" max="1054" width="8.83203125" bestFit="1" customWidth="1"/>
    <col min="1055" max="1055" width="11.5" bestFit="1" customWidth="1"/>
    <col min="1056" max="1056" width="8.83203125" bestFit="1" customWidth="1"/>
    <col min="1057" max="1057" width="11.5" bestFit="1" customWidth="1"/>
    <col min="1058" max="1058" width="8.83203125" bestFit="1" customWidth="1"/>
    <col min="1059" max="1059" width="11.5" bestFit="1" customWidth="1"/>
    <col min="1060" max="1060" width="8.83203125" bestFit="1" customWidth="1"/>
    <col min="1061" max="1061" width="11.5" bestFit="1" customWidth="1"/>
    <col min="1062" max="1062" width="8.83203125" bestFit="1" customWidth="1"/>
    <col min="1063" max="1063" width="11.5" bestFit="1" customWidth="1"/>
    <col min="1064" max="1064" width="8.83203125" bestFit="1" customWidth="1"/>
    <col min="1065" max="1065" width="11.5" bestFit="1" customWidth="1"/>
    <col min="1066" max="1066" width="8.83203125" bestFit="1" customWidth="1"/>
    <col min="1067" max="1067" width="11.5" bestFit="1" customWidth="1"/>
    <col min="1068" max="1068" width="5.83203125" bestFit="1" customWidth="1"/>
    <col min="1069" max="1069" width="3.5" bestFit="1" customWidth="1"/>
    <col min="1070" max="1071" width="8.83203125" bestFit="1" customWidth="1"/>
    <col min="1072" max="1072" width="11.5" bestFit="1" customWidth="1"/>
    <col min="1073" max="1073" width="8.83203125" bestFit="1" customWidth="1"/>
    <col min="1074" max="1074" width="11.5" bestFit="1" customWidth="1"/>
    <col min="1075" max="1075" width="7.83203125" bestFit="1" customWidth="1"/>
    <col min="1076" max="1076" width="10.5" bestFit="1" customWidth="1"/>
    <col min="1077" max="1077" width="8.83203125" bestFit="1" customWidth="1"/>
    <col min="1078" max="1078" width="11.5" bestFit="1" customWidth="1"/>
    <col min="1079" max="1079" width="7.83203125" bestFit="1" customWidth="1"/>
    <col min="1080" max="1080" width="10.5" bestFit="1" customWidth="1"/>
    <col min="1081" max="1081" width="8.83203125" bestFit="1" customWidth="1"/>
    <col min="1082" max="1082" width="11.5" bestFit="1" customWidth="1"/>
    <col min="1083" max="1083" width="5.83203125" bestFit="1" customWidth="1"/>
    <col min="1084" max="1085" width="8.83203125" bestFit="1" customWidth="1"/>
    <col min="1086" max="1086" width="11.5" bestFit="1" customWidth="1"/>
    <col min="1087" max="1087" width="8.83203125" bestFit="1" customWidth="1"/>
    <col min="1088" max="1088" width="11.5" bestFit="1" customWidth="1"/>
    <col min="1089" max="1089" width="8.83203125" bestFit="1" customWidth="1"/>
    <col min="1090" max="1090" width="11.5" bestFit="1" customWidth="1"/>
    <col min="1091" max="1091" width="8.83203125" bestFit="1" customWidth="1"/>
    <col min="1092" max="1092" width="11.5" bestFit="1" customWidth="1"/>
    <col min="1093" max="1093" width="8.83203125" bestFit="1" customWidth="1"/>
    <col min="1094" max="1094" width="11.5" bestFit="1" customWidth="1"/>
    <col min="1095" max="1095" width="8.83203125" bestFit="1" customWidth="1"/>
    <col min="1096" max="1096" width="11.5" bestFit="1" customWidth="1"/>
    <col min="1097" max="1097" width="8.83203125" bestFit="1" customWidth="1"/>
    <col min="1098" max="1098" width="11.5" bestFit="1" customWidth="1"/>
    <col min="1099" max="1099" width="8.83203125" bestFit="1" customWidth="1"/>
    <col min="1100" max="1100" width="11.5" bestFit="1" customWidth="1"/>
    <col min="1101" max="1101" width="8.83203125" bestFit="1" customWidth="1"/>
    <col min="1102" max="1102" width="11.5" bestFit="1" customWidth="1"/>
    <col min="1103" max="1103" width="7.83203125" bestFit="1" customWidth="1"/>
    <col min="1104" max="1104" width="10.5" bestFit="1" customWidth="1"/>
    <col min="1105" max="1105" width="8.83203125" bestFit="1" customWidth="1"/>
    <col min="1106" max="1106" width="11.5" bestFit="1" customWidth="1"/>
    <col min="1107" max="1107" width="8.83203125" bestFit="1" customWidth="1"/>
    <col min="1108" max="1108" width="11.5" bestFit="1" customWidth="1"/>
    <col min="1109" max="1109" width="8.83203125" bestFit="1" customWidth="1"/>
    <col min="1110" max="1110" width="11.5" bestFit="1" customWidth="1"/>
    <col min="1111" max="1111" width="8.83203125" bestFit="1" customWidth="1"/>
    <col min="1112" max="1112" width="11.5" bestFit="1" customWidth="1"/>
    <col min="1113" max="1113" width="8.83203125" bestFit="1" customWidth="1"/>
    <col min="1114" max="1114" width="11.5" bestFit="1" customWidth="1"/>
    <col min="1115" max="1115" width="8.83203125" bestFit="1" customWidth="1"/>
    <col min="1116" max="1116" width="11.5" bestFit="1" customWidth="1"/>
    <col min="1117" max="1117" width="8.83203125" bestFit="1" customWidth="1"/>
    <col min="1118" max="1118" width="11.5" bestFit="1" customWidth="1"/>
    <col min="1119" max="1119" width="8.83203125" bestFit="1" customWidth="1"/>
    <col min="1120" max="1120" width="11.5" bestFit="1" customWidth="1"/>
    <col min="1121" max="1121" width="8.83203125" bestFit="1" customWidth="1"/>
    <col min="1122" max="1122" width="11.5" bestFit="1" customWidth="1"/>
    <col min="1123" max="1123" width="8.83203125" bestFit="1" customWidth="1"/>
    <col min="1124" max="1124" width="11.5" bestFit="1" customWidth="1"/>
    <col min="1125" max="1125" width="8.83203125" bestFit="1" customWidth="1"/>
    <col min="1126" max="1126" width="11.5" bestFit="1" customWidth="1"/>
    <col min="1127" max="1127" width="8.83203125" bestFit="1" customWidth="1"/>
    <col min="1128" max="1128" width="11.5" bestFit="1" customWidth="1"/>
    <col min="1129" max="1129" width="5.83203125" bestFit="1" customWidth="1"/>
    <col min="1130" max="1131" width="8.83203125" bestFit="1" customWidth="1"/>
    <col min="1132" max="1132" width="11.5" bestFit="1" customWidth="1"/>
    <col min="1133" max="1133" width="8.83203125" bestFit="1" customWidth="1"/>
    <col min="1134" max="1134" width="11.5" bestFit="1" customWidth="1"/>
    <col min="1135" max="1135" width="8.83203125" bestFit="1" customWidth="1"/>
    <col min="1136" max="1136" width="11.5" bestFit="1" customWidth="1"/>
    <col min="1137" max="1137" width="8.83203125" bestFit="1" customWidth="1"/>
    <col min="1138" max="1138" width="11.5" bestFit="1" customWidth="1"/>
    <col min="1139" max="1139" width="8.83203125" bestFit="1" customWidth="1"/>
    <col min="1140" max="1140" width="11.5" bestFit="1" customWidth="1"/>
    <col min="1141" max="1141" width="8.83203125" bestFit="1" customWidth="1"/>
    <col min="1142" max="1142" width="11.5" bestFit="1" customWidth="1"/>
    <col min="1143" max="1143" width="8.83203125" bestFit="1" customWidth="1"/>
    <col min="1144" max="1144" width="11.5" bestFit="1" customWidth="1"/>
    <col min="1145" max="1145" width="8.83203125" bestFit="1" customWidth="1"/>
    <col min="1146" max="1146" width="11.5" bestFit="1" customWidth="1"/>
    <col min="1147" max="1147" width="8.83203125" bestFit="1" customWidth="1"/>
    <col min="1148" max="1148" width="11.5" bestFit="1" customWidth="1"/>
    <col min="1149" max="1149" width="7.83203125" bestFit="1" customWidth="1"/>
    <col min="1150" max="1150" width="10.5" bestFit="1" customWidth="1"/>
    <col min="1151" max="1151" width="8.83203125" bestFit="1" customWidth="1"/>
    <col min="1152" max="1152" width="11.5" bestFit="1" customWidth="1"/>
    <col min="1153" max="1153" width="8.83203125" bestFit="1" customWidth="1"/>
    <col min="1154" max="1154" width="11.5" bestFit="1" customWidth="1"/>
    <col min="1155" max="1155" width="5.83203125" bestFit="1" customWidth="1"/>
    <col min="1156" max="1156" width="4" bestFit="1" customWidth="1"/>
    <col min="1157" max="1158" width="8.83203125" bestFit="1" customWidth="1"/>
    <col min="1159" max="1159" width="11.5" bestFit="1" customWidth="1"/>
    <col min="1160" max="1160" width="8.83203125" bestFit="1" customWidth="1"/>
    <col min="1161" max="1161" width="11.5" bestFit="1" customWidth="1"/>
    <col min="1162" max="1162" width="8.83203125" bestFit="1" customWidth="1"/>
    <col min="1163" max="1163" width="11.5" bestFit="1" customWidth="1"/>
    <col min="1164" max="1164" width="8.83203125" bestFit="1" customWidth="1"/>
    <col min="1165" max="1165" width="11.5" bestFit="1" customWidth="1"/>
    <col min="1166" max="1166" width="8.83203125" bestFit="1" customWidth="1"/>
    <col min="1167" max="1167" width="11.5" bestFit="1" customWidth="1"/>
    <col min="1168" max="1168" width="8.83203125" bestFit="1" customWidth="1"/>
    <col min="1169" max="1169" width="11.5" bestFit="1" customWidth="1"/>
    <col min="1170" max="1170" width="8.83203125" bestFit="1" customWidth="1"/>
    <col min="1171" max="1171" width="11.5" bestFit="1" customWidth="1"/>
    <col min="1172" max="1172" width="8.83203125" bestFit="1" customWidth="1"/>
    <col min="1173" max="1173" width="11.5" bestFit="1" customWidth="1"/>
    <col min="1174" max="1174" width="8.83203125" bestFit="1" customWidth="1"/>
    <col min="1175" max="1175" width="11.5" bestFit="1" customWidth="1"/>
    <col min="1176" max="1176" width="8.83203125" bestFit="1" customWidth="1"/>
    <col min="1177" max="1177" width="11.5" bestFit="1" customWidth="1"/>
    <col min="1178" max="1178" width="8.83203125" bestFit="1" customWidth="1"/>
    <col min="1179" max="1179" width="11.5" bestFit="1" customWidth="1"/>
    <col min="1180" max="1180" width="8.83203125" bestFit="1" customWidth="1"/>
    <col min="1181" max="1181" width="11.5" bestFit="1" customWidth="1"/>
    <col min="1182" max="1182" width="8.83203125" bestFit="1" customWidth="1"/>
    <col min="1183" max="1183" width="11.5" bestFit="1" customWidth="1"/>
    <col min="1184" max="1184" width="8.83203125" bestFit="1" customWidth="1"/>
    <col min="1185" max="1185" width="11.5" bestFit="1" customWidth="1"/>
    <col min="1186" max="1186" width="8.83203125" bestFit="1" customWidth="1"/>
    <col min="1187" max="1187" width="11.5" bestFit="1" customWidth="1"/>
    <col min="1188" max="1188" width="8.83203125" bestFit="1" customWidth="1"/>
    <col min="1189" max="1189" width="11.5" bestFit="1" customWidth="1"/>
    <col min="1190" max="1190" width="8.83203125" bestFit="1" customWidth="1"/>
    <col min="1191" max="1191" width="11.5" bestFit="1" customWidth="1"/>
    <col min="1192" max="1192" width="8.83203125" bestFit="1" customWidth="1"/>
    <col min="1193" max="1193" width="11.5" bestFit="1" customWidth="1"/>
    <col min="1194" max="1194" width="8.83203125" bestFit="1" customWidth="1"/>
    <col min="1195" max="1195" width="11.5" bestFit="1" customWidth="1"/>
    <col min="1196" max="1196" width="8.83203125" bestFit="1" customWidth="1"/>
    <col min="1197" max="1197" width="4" bestFit="1" customWidth="1"/>
    <col min="1198" max="1198" width="11.5" bestFit="1" customWidth="1"/>
    <col min="1199" max="1199" width="5.83203125" bestFit="1" customWidth="1"/>
    <col min="1200" max="1201" width="8.83203125" bestFit="1" customWidth="1"/>
    <col min="1202" max="1202" width="11.5" bestFit="1" customWidth="1"/>
    <col min="1203" max="1203" width="8.83203125" bestFit="1" customWidth="1"/>
    <col min="1204" max="1204" width="11.5" bestFit="1" customWidth="1"/>
    <col min="1205" max="1205" width="8.83203125" bestFit="1" customWidth="1"/>
    <col min="1206" max="1206" width="11.5" bestFit="1" customWidth="1"/>
    <col min="1207" max="1207" width="8.83203125" bestFit="1" customWidth="1"/>
    <col min="1208" max="1208" width="11.5" bestFit="1" customWidth="1"/>
    <col min="1209" max="1209" width="8.83203125" bestFit="1" customWidth="1"/>
    <col min="1210" max="1210" width="11.5" bestFit="1" customWidth="1"/>
    <col min="1211" max="1211" width="8.83203125" bestFit="1" customWidth="1"/>
    <col min="1212" max="1212" width="11.5" bestFit="1" customWidth="1"/>
    <col min="1213" max="1213" width="5.83203125" bestFit="1" customWidth="1"/>
    <col min="1214" max="1215" width="8.83203125" bestFit="1" customWidth="1"/>
    <col min="1216" max="1216" width="11.5" bestFit="1" customWidth="1"/>
    <col min="1217" max="1217" width="8.83203125" bestFit="1" customWidth="1"/>
    <col min="1218" max="1218" width="11.5" bestFit="1" customWidth="1"/>
    <col min="1219" max="1219" width="8.83203125" bestFit="1" customWidth="1"/>
    <col min="1220" max="1220" width="11.5" bestFit="1" customWidth="1"/>
    <col min="1221" max="1221" width="7.83203125" bestFit="1" customWidth="1"/>
    <col min="1222" max="1222" width="10.5" bestFit="1" customWidth="1"/>
    <col min="1223" max="1223" width="8.83203125" bestFit="1" customWidth="1"/>
    <col min="1224" max="1224" width="11.5" bestFit="1" customWidth="1"/>
    <col min="1225" max="1225" width="5.83203125" bestFit="1" customWidth="1"/>
    <col min="1226" max="1227" width="8.83203125" bestFit="1" customWidth="1"/>
    <col min="1228" max="1228" width="11.5" bestFit="1" customWidth="1"/>
    <col min="1229" max="1229" width="8.83203125" bestFit="1" customWidth="1"/>
    <col min="1230" max="1230" width="11.5" bestFit="1" customWidth="1"/>
    <col min="1231" max="1231" width="8.83203125" bestFit="1" customWidth="1"/>
    <col min="1232" max="1232" width="11.5" bestFit="1" customWidth="1"/>
    <col min="1233" max="1233" width="8.83203125" bestFit="1" customWidth="1"/>
    <col min="1234" max="1234" width="11.5" bestFit="1" customWidth="1"/>
    <col min="1235" max="1235" width="8.83203125" bestFit="1" customWidth="1"/>
    <col min="1236" max="1236" width="11.5" bestFit="1" customWidth="1"/>
    <col min="1237" max="1237" width="8.83203125" bestFit="1" customWidth="1"/>
    <col min="1238" max="1238" width="11.5" bestFit="1" customWidth="1"/>
    <col min="1239" max="1239" width="8.83203125" bestFit="1" customWidth="1"/>
    <col min="1240" max="1240" width="11.5" bestFit="1" customWidth="1"/>
    <col min="1241" max="1241" width="8.83203125" bestFit="1" customWidth="1"/>
    <col min="1242" max="1242" width="11.5" bestFit="1" customWidth="1"/>
    <col min="1243" max="1243" width="8.83203125" bestFit="1" customWidth="1"/>
    <col min="1244" max="1244" width="11.5" bestFit="1" customWidth="1"/>
    <col min="1245" max="1245" width="7.83203125" bestFit="1" customWidth="1"/>
    <col min="1246" max="1246" width="10.5" bestFit="1" customWidth="1"/>
    <col min="1247" max="1247" width="8.83203125" bestFit="1" customWidth="1"/>
    <col min="1248" max="1248" width="11.5" bestFit="1" customWidth="1"/>
    <col min="1249" max="1249" width="8.83203125" bestFit="1" customWidth="1"/>
    <col min="1250" max="1250" width="11.5" bestFit="1" customWidth="1"/>
    <col min="1251" max="1251" width="8.83203125" bestFit="1" customWidth="1"/>
    <col min="1252" max="1252" width="4" bestFit="1" customWidth="1"/>
    <col min="1253" max="1253" width="11.5" bestFit="1" customWidth="1"/>
    <col min="1254" max="1254" width="8.83203125" bestFit="1" customWidth="1"/>
    <col min="1255" max="1255" width="11.5" bestFit="1" customWidth="1"/>
    <col min="1256" max="1256" width="8.83203125" bestFit="1" customWidth="1"/>
    <col min="1257" max="1257" width="11.5" bestFit="1" customWidth="1"/>
    <col min="1258" max="1258" width="8.83203125" bestFit="1" customWidth="1"/>
    <col min="1259" max="1259" width="11.5" bestFit="1" customWidth="1"/>
    <col min="1260" max="1260" width="7.83203125" bestFit="1" customWidth="1"/>
    <col min="1261" max="1261" width="10.5" bestFit="1" customWidth="1"/>
    <col min="1262" max="1262" width="8.83203125" bestFit="1" customWidth="1"/>
    <col min="1263" max="1263" width="11.5" bestFit="1" customWidth="1"/>
    <col min="1264" max="1264" width="8.83203125" bestFit="1" customWidth="1"/>
    <col min="1265" max="1265" width="11.5" bestFit="1" customWidth="1"/>
    <col min="1266" max="1266" width="8.83203125" bestFit="1" customWidth="1"/>
    <col min="1267" max="1267" width="11.5" bestFit="1" customWidth="1"/>
    <col min="1268" max="1268" width="8.83203125" bestFit="1" customWidth="1"/>
    <col min="1269" max="1269" width="11.5" bestFit="1" customWidth="1"/>
    <col min="1270" max="1270" width="8.83203125" bestFit="1" customWidth="1"/>
    <col min="1271" max="1271" width="11.5" bestFit="1" customWidth="1"/>
    <col min="1272" max="1272" width="8.83203125" bestFit="1" customWidth="1"/>
    <col min="1273" max="1273" width="11.5" bestFit="1" customWidth="1"/>
    <col min="1274" max="1274" width="8.83203125" bestFit="1" customWidth="1"/>
    <col min="1275" max="1275" width="11.5" bestFit="1" customWidth="1"/>
    <col min="1276" max="1276" width="8.83203125" bestFit="1" customWidth="1"/>
    <col min="1277" max="1277" width="11.5" bestFit="1" customWidth="1"/>
    <col min="1278" max="1278" width="8.83203125" bestFit="1" customWidth="1"/>
    <col min="1279" max="1279" width="11.5" bestFit="1" customWidth="1"/>
    <col min="1280" max="1280" width="8.83203125" bestFit="1" customWidth="1"/>
    <col min="1281" max="1281" width="11.5" bestFit="1" customWidth="1"/>
    <col min="1282" max="1282" width="7.83203125" bestFit="1" customWidth="1"/>
    <col min="1283" max="1283" width="10.5" bestFit="1" customWidth="1"/>
    <col min="1284" max="1284" width="8.83203125" bestFit="1" customWidth="1"/>
    <col min="1285" max="1285" width="11.5" bestFit="1" customWidth="1"/>
    <col min="1286" max="1286" width="8.83203125" bestFit="1" customWidth="1"/>
    <col min="1287" max="1287" width="11.5" bestFit="1" customWidth="1"/>
    <col min="1288" max="1288" width="8.83203125" bestFit="1" customWidth="1"/>
    <col min="1289" max="1289" width="11.5" bestFit="1" customWidth="1"/>
    <col min="1290" max="1290" width="8.83203125" bestFit="1" customWidth="1"/>
    <col min="1291" max="1291" width="11.5" bestFit="1" customWidth="1"/>
    <col min="1292" max="1292" width="8.83203125" bestFit="1" customWidth="1"/>
    <col min="1293" max="1293" width="11.5" bestFit="1" customWidth="1"/>
    <col min="1294" max="1294" width="8.83203125" bestFit="1" customWidth="1"/>
    <col min="1295" max="1295" width="11.5" bestFit="1" customWidth="1"/>
    <col min="1296" max="1296" width="7.83203125" bestFit="1" customWidth="1"/>
    <col min="1297" max="1297" width="10.5" bestFit="1" customWidth="1"/>
    <col min="1298" max="1298" width="8.83203125" bestFit="1" customWidth="1"/>
    <col min="1299" max="1299" width="11.5" bestFit="1" customWidth="1"/>
    <col min="1300" max="1300" width="8.83203125" bestFit="1" customWidth="1"/>
    <col min="1301" max="1301" width="11.5" bestFit="1" customWidth="1"/>
    <col min="1302" max="1302" width="8.83203125" bestFit="1" customWidth="1"/>
    <col min="1303" max="1303" width="11.5" bestFit="1" customWidth="1"/>
    <col min="1304" max="1304" width="8.83203125" bestFit="1" customWidth="1"/>
    <col min="1305" max="1305" width="11.5" bestFit="1" customWidth="1"/>
    <col min="1306" max="1306" width="8.83203125" bestFit="1" customWidth="1"/>
    <col min="1307" max="1307" width="11.5" bestFit="1" customWidth="1"/>
    <col min="1308" max="1308" width="8.83203125" bestFit="1" customWidth="1"/>
    <col min="1309" max="1309" width="11.5" bestFit="1" customWidth="1"/>
    <col min="1310" max="1310" width="8.83203125" bestFit="1" customWidth="1"/>
    <col min="1311" max="1311" width="11.5" bestFit="1" customWidth="1"/>
    <col min="1312" max="1312" width="8.83203125" bestFit="1" customWidth="1"/>
    <col min="1313" max="1313" width="11.5" bestFit="1" customWidth="1"/>
    <col min="1314" max="1314" width="8.83203125" bestFit="1" customWidth="1"/>
    <col min="1315" max="1315" width="11.5" bestFit="1" customWidth="1"/>
    <col min="1316" max="1316" width="8.83203125" bestFit="1" customWidth="1"/>
    <col min="1317" max="1317" width="11.5" bestFit="1" customWidth="1"/>
    <col min="1318" max="1318" width="8.83203125" bestFit="1" customWidth="1"/>
    <col min="1319" max="1319" width="11.5" bestFit="1" customWidth="1"/>
    <col min="1320" max="1320" width="8.83203125" bestFit="1" customWidth="1"/>
    <col min="1321" max="1321" width="11.5" bestFit="1" customWidth="1"/>
    <col min="1322" max="1322" width="8.83203125" bestFit="1" customWidth="1"/>
    <col min="1323" max="1323" width="11.5" bestFit="1" customWidth="1"/>
    <col min="1324" max="1324" width="8.83203125" bestFit="1" customWidth="1"/>
    <col min="1325" max="1325" width="11.5" bestFit="1" customWidth="1"/>
    <col min="1326" max="1326" width="8.83203125" bestFit="1" customWidth="1"/>
    <col min="1327" max="1327" width="11.5" bestFit="1" customWidth="1"/>
    <col min="1328" max="1328" width="8.83203125" bestFit="1" customWidth="1"/>
    <col min="1329" max="1329" width="11.5" bestFit="1" customWidth="1"/>
    <col min="1330" max="1330" width="5.83203125" bestFit="1" customWidth="1"/>
    <col min="1331" max="1332" width="8.83203125" bestFit="1" customWidth="1"/>
    <col min="1333" max="1333" width="11.5" bestFit="1" customWidth="1"/>
    <col min="1334" max="1334" width="8.83203125" bestFit="1" customWidth="1"/>
    <col min="1335" max="1335" width="11.5" bestFit="1" customWidth="1"/>
    <col min="1336" max="1336" width="8.83203125" bestFit="1" customWidth="1"/>
    <col min="1337" max="1337" width="11.5" bestFit="1" customWidth="1"/>
    <col min="1338" max="1338" width="8.83203125" bestFit="1" customWidth="1"/>
    <col min="1339" max="1339" width="11.5" bestFit="1" customWidth="1"/>
    <col min="1340" max="1340" width="8.83203125" bestFit="1" customWidth="1"/>
    <col min="1341" max="1341" width="11.5" bestFit="1" customWidth="1"/>
    <col min="1342" max="1342" width="8.83203125" bestFit="1" customWidth="1"/>
    <col min="1343" max="1343" width="11.5" bestFit="1" customWidth="1"/>
    <col min="1344" max="1344" width="6.83203125" bestFit="1" customWidth="1"/>
    <col min="1345" max="1346" width="9.83203125" bestFit="1" customWidth="1"/>
    <col min="1347" max="1347" width="12.5" bestFit="1" customWidth="1"/>
    <col min="1348" max="1348" width="11.33203125" bestFit="1" customWidth="1"/>
  </cols>
  <sheetData>
    <row r="1" spans="1:2" x14ac:dyDescent="0.2">
      <c r="A1" s="13" t="s">
        <v>8359</v>
      </c>
      <c r="B1" t="s">
        <v>8316</v>
      </c>
    </row>
    <row r="3" spans="1:2" x14ac:dyDescent="0.2">
      <c r="A3" s="13" t="s">
        <v>8362</v>
      </c>
      <c r="B3" t="s">
        <v>8416</v>
      </c>
    </row>
    <row r="4" spans="1:2" x14ac:dyDescent="0.2">
      <c r="A4" s="17" t="s">
        <v>8373</v>
      </c>
      <c r="B4" s="10">
        <v>3085.9599999999996</v>
      </c>
    </row>
    <row r="5" spans="1:2" x14ac:dyDescent="0.2">
      <c r="A5" s="17" t="s">
        <v>8374</v>
      </c>
      <c r="B5" s="10">
        <v>4893.1299999999983</v>
      </c>
    </row>
    <row r="6" spans="1:2" x14ac:dyDescent="0.2">
      <c r="A6" s="17" t="s">
        <v>8375</v>
      </c>
      <c r="B6" s="10">
        <v>3148.3200000000011</v>
      </c>
    </row>
    <row r="7" spans="1:2" x14ac:dyDescent="0.2">
      <c r="A7" s="17" t="s">
        <v>8376</v>
      </c>
      <c r="B7" s="10">
        <v>5410.27</v>
      </c>
    </row>
    <row r="8" spans="1:2" x14ac:dyDescent="0.2">
      <c r="A8" s="17" t="s">
        <v>8367</v>
      </c>
      <c r="B8" s="10">
        <v>6598.3399999999992</v>
      </c>
    </row>
    <row r="9" spans="1:2" x14ac:dyDescent="0.2">
      <c r="A9" s="17" t="s">
        <v>8377</v>
      </c>
      <c r="B9" s="10">
        <v>5922.0099999999984</v>
      </c>
    </row>
    <row r="10" spans="1:2" x14ac:dyDescent="0.2">
      <c r="A10" s="17" t="s">
        <v>8368</v>
      </c>
      <c r="B10" s="10">
        <v>6744.83</v>
      </c>
    </row>
    <row r="11" spans="1:2" x14ac:dyDescent="0.2">
      <c r="A11" s="17" t="s">
        <v>8369</v>
      </c>
      <c r="B11" s="10">
        <v>5410.5599999999986</v>
      </c>
    </row>
    <row r="12" spans="1:2" x14ac:dyDescent="0.2">
      <c r="A12" s="17" t="s">
        <v>8370</v>
      </c>
      <c r="B12" s="10">
        <v>4472.5800000000008</v>
      </c>
    </row>
    <row r="13" spans="1:2" x14ac:dyDescent="0.2">
      <c r="A13" s="17" t="s">
        <v>8371</v>
      </c>
      <c r="B13" s="10">
        <v>3645.1599999999994</v>
      </c>
    </row>
    <row r="14" spans="1:2" x14ac:dyDescent="0.2">
      <c r="A14" s="17" t="s">
        <v>8372</v>
      </c>
      <c r="B14" s="10">
        <v>4626.6799999999994</v>
      </c>
    </row>
    <row r="15" spans="1:2" x14ac:dyDescent="0.2">
      <c r="A15" s="17" t="s">
        <v>8378</v>
      </c>
      <c r="B15" s="10">
        <v>2075.0500000000002</v>
      </c>
    </row>
    <row r="16" spans="1:2" x14ac:dyDescent="0.2">
      <c r="A16" s="17" t="s">
        <v>8361</v>
      </c>
      <c r="B16" s="10">
        <v>56032.89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93F06-133A-4E8B-9A08-B07EFA9A59BD}">
  <dimension ref="A1:B16"/>
  <sheetViews>
    <sheetView workbookViewId="0">
      <selection activeCell="O47" sqref="O47"/>
    </sheetView>
  </sheetViews>
  <sheetFormatPr baseColWidth="10" defaultColWidth="8.83203125" defaultRowHeight="15" x14ac:dyDescent="0.2"/>
  <cols>
    <col min="1" max="1" width="13.1640625" bestFit="1" customWidth="1"/>
    <col min="2" max="2" width="23.83203125" bestFit="1" customWidth="1"/>
  </cols>
  <sheetData>
    <row r="1" spans="1:2" x14ac:dyDescent="0.2">
      <c r="A1" s="13" t="s">
        <v>8359</v>
      </c>
      <c r="B1" t="s">
        <v>8364</v>
      </c>
    </row>
    <row r="3" spans="1:2" x14ac:dyDescent="0.2">
      <c r="A3" s="13" t="s">
        <v>8362</v>
      </c>
      <c r="B3" t="s">
        <v>8416</v>
      </c>
    </row>
    <row r="4" spans="1:2" x14ac:dyDescent="0.2">
      <c r="A4" s="17" t="s">
        <v>8373</v>
      </c>
      <c r="B4" s="10">
        <v>1020.4199999999998</v>
      </c>
    </row>
    <row r="5" spans="1:2" x14ac:dyDescent="0.2">
      <c r="A5" s="17" t="s">
        <v>8374</v>
      </c>
      <c r="B5" s="10">
        <v>1027.25</v>
      </c>
    </row>
    <row r="6" spans="1:2" x14ac:dyDescent="0.2">
      <c r="A6" s="17" t="s">
        <v>8375</v>
      </c>
      <c r="B6" s="10">
        <v>561.79999999999995</v>
      </c>
    </row>
    <row r="7" spans="1:2" x14ac:dyDescent="0.2">
      <c r="A7" s="17" t="s">
        <v>8376</v>
      </c>
      <c r="B7" s="10">
        <v>844.38999999999987</v>
      </c>
    </row>
    <row r="8" spans="1:2" x14ac:dyDescent="0.2">
      <c r="A8" s="17" t="s">
        <v>8367</v>
      </c>
      <c r="B8" s="10">
        <v>2747.1699999999996</v>
      </c>
    </row>
    <row r="9" spans="1:2" x14ac:dyDescent="0.2">
      <c r="A9" s="17" t="s">
        <v>8377</v>
      </c>
      <c r="B9" s="10">
        <v>2065.9699999999998</v>
      </c>
    </row>
    <row r="10" spans="1:2" x14ac:dyDescent="0.2">
      <c r="A10" s="17" t="s">
        <v>8368</v>
      </c>
      <c r="B10" s="10">
        <v>1670.4</v>
      </c>
    </row>
    <row r="11" spans="1:2" x14ac:dyDescent="0.2">
      <c r="A11" s="17" t="s">
        <v>8369</v>
      </c>
      <c r="B11" s="10">
        <v>1070.21</v>
      </c>
    </row>
    <row r="12" spans="1:2" x14ac:dyDescent="0.2">
      <c r="A12" s="17" t="s">
        <v>8370</v>
      </c>
      <c r="B12" s="10">
        <v>1317.4499999999998</v>
      </c>
    </row>
    <row r="13" spans="1:2" x14ac:dyDescent="0.2">
      <c r="A13" s="17" t="s">
        <v>8371</v>
      </c>
      <c r="B13" s="10">
        <v>1282.8300000000002</v>
      </c>
    </row>
    <row r="14" spans="1:2" x14ac:dyDescent="0.2">
      <c r="A14" s="17" t="s">
        <v>8372</v>
      </c>
      <c r="B14" s="10">
        <v>1815.59</v>
      </c>
    </row>
    <row r="15" spans="1:2" x14ac:dyDescent="0.2">
      <c r="A15" s="17" t="s">
        <v>8378</v>
      </c>
      <c r="B15" s="10">
        <v>1465.88</v>
      </c>
    </row>
    <row r="16" spans="1:2" x14ac:dyDescent="0.2">
      <c r="A16" s="17" t="s">
        <v>8361</v>
      </c>
      <c r="B16" s="10">
        <v>16889.359999999997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</vt:i4>
      </vt:variant>
    </vt:vector>
  </HeadingPairs>
  <TitlesOfParts>
    <vt:vector size="18" baseType="lpstr">
      <vt:lpstr>1-Kickstarter</vt:lpstr>
      <vt:lpstr>1-Edinburgh Research</vt:lpstr>
      <vt:lpstr>1-Category Statistics</vt:lpstr>
      <vt:lpstr>1-Stack Bar Chart</vt:lpstr>
      <vt:lpstr>1-Subcategory Statistics</vt:lpstr>
      <vt:lpstr>1-Outcomes Based on Launch Date</vt:lpstr>
      <vt:lpstr>1-Successful U.S. Kickstarters</vt:lpstr>
      <vt:lpstr>1-Failed U.S. Kickstarters</vt:lpstr>
      <vt:lpstr>1-Descriptive Statistics</vt:lpstr>
      <vt:lpstr>2-Kickstarter</vt:lpstr>
      <vt:lpstr>2-Outcomes Based on Goals</vt:lpstr>
      <vt:lpstr>2-Outcomes Based on Launch Date</vt:lpstr>
      <vt:lpstr>2-Successful Kickstarters</vt:lpstr>
      <vt:lpstr>2-Failed Kickstarters</vt:lpstr>
      <vt:lpstr>2-Canceled Kickstarters</vt:lpstr>
      <vt:lpstr>2-Donation for Successful C.</vt:lpstr>
      <vt:lpstr>2-Donations for Failed C.</vt:lpstr>
      <vt:lpstr>1-Box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Juan Guevara Martinez</cp:lastModifiedBy>
  <cp:lastPrinted>2020-01-16T02:07:58Z</cp:lastPrinted>
  <dcterms:created xsi:type="dcterms:W3CDTF">2017-04-20T15:17:24Z</dcterms:created>
  <dcterms:modified xsi:type="dcterms:W3CDTF">2020-01-17T04:43:29Z</dcterms:modified>
</cp:coreProperties>
</file>