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1982BCC-99A4-4B1D-9661-14C1AAC239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4" i="1" l="1"/>
  <c r="AO4" i="1" s="1"/>
  <c r="AM5" i="1"/>
  <c r="AO5" i="1" s="1"/>
  <c r="AM6" i="1"/>
  <c r="AO6" i="1" s="1"/>
  <c r="AM7" i="1"/>
  <c r="AO7" i="1" s="1"/>
  <c r="AM8" i="1"/>
  <c r="AO8" i="1" s="1"/>
  <c r="AM9" i="1"/>
  <c r="AO9" i="1" s="1"/>
  <c r="AM10" i="1"/>
  <c r="AO10" i="1" s="1"/>
  <c r="AM11" i="1"/>
  <c r="AO11" i="1" s="1"/>
  <c r="AM12" i="1"/>
  <c r="AO12" i="1" s="1"/>
  <c r="AM13" i="1"/>
  <c r="AO13" i="1" s="1"/>
  <c r="AM14" i="1"/>
  <c r="AO14" i="1" s="1"/>
  <c r="AM15" i="1"/>
  <c r="AO15" i="1" s="1"/>
  <c r="AM16" i="1"/>
  <c r="AO16" i="1" s="1"/>
  <c r="AM17" i="1"/>
  <c r="AO17" i="1" s="1"/>
  <c r="AM19" i="1"/>
  <c r="AO19" i="1" s="1"/>
  <c r="AM20" i="1"/>
  <c r="AO20" i="1" s="1"/>
  <c r="AM21" i="1"/>
  <c r="AM22" i="1"/>
  <c r="AO22" i="1" s="1"/>
  <c r="AM23" i="1"/>
  <c r="AO23" i="1" s="1"/>
  <c r="AM24" i="1"/>
  <c r="AO24" i="1" s="1"/>
  <c r="AM25" i="1"/>
  <c r="AO25" i="1" s="1"/>
  <c r="P19" i="1" l="1"/>
  <c r="K21" i="1" l="1"/>
  <c r="AO21" i="1" s="1"/>
  <c r="AH18" i="1" l="1"/>
  <c r="AM18" i="1" s="1"/>
  <c r="AO18" i="1" s="1"/>
  <c r="P18" i="1"/>
  <c r="L3" i="1" l="1"/>
  <c r="AM3" i="1" s="1"/>
  <c r="AO3" i="1" s="1"/>
  <c r="L2" i="1"/>
  <c r="AM2" i="1" s="1"/>
  <c r="AO2" i="1" s="1"/>
  <c r="P21" i="1" l="1"/>
  <c r="P20" i="1"/>
</calcChain>
</file>

<file path=xl/sharedStrings.xml><?xml version="1.0" encoding="utf-8"?>
<sst xmlns="http://schemas.openxmlformats.org/spreadsheetml/2006/main" count="81" uniqueCount="75">
  <si>
    <t>TSN</t>
  </si>
  <si>
    <t>b</t>
  </si>
  <si>
    <t>h</t>
  </si>
  <si>
    <t>c</t>
  </si>
  <si>
    <t>fc</t>
  </si>
  <si>
    <t>fyl</t>
  </si>
  <si>
    <t>TY</t>
  </si>
  <si>
    <t>Es</t>
  </si>
  <si>
    <t>Epry</t>
  </si>
  <si>
    <t>esh</t>
  </si>
  <si>
    <t>eult</t>
  </si>
  <si>
    <t>fyt</t>
  </si>
  <si>
    <t>nlt</t>
  </si>
  <si>
    <t>nlb</t>
  </si>
  <si>
    <t>nlm</t>
  </si>
  <si>
    <t>nt</t>
  </si>
  <si>
    <t>s</t>
  </si>
  <si>
    <t>Ashi</t>
  </si>
  <si>
    <t>Asli</t>
  </si>
  <si>
    <t>anaType</t>
  </si>
  <si>
    <t>P0</t>
  </si>
  <si>
    <t>maxK</t>
  </si>
  <si>
    <t>maxD</t>
  </si>
  <si>
    <t>dirc</t>
  </si>
  <si>
    <t>Lcol</t>
  </si>
  <si>
    <t>numEle</t>
  </si>
  <si>
    <t>numIP</t>
  </si>
  <si>
    <t>numIncr</t>
  </si>
  <si>
    <t>eleType</t>
  </si>
  <si>
    <t>db</t>
  </si>
  <si>
    <t>SecID</t>
  </si>
  <si>
    <t>Invg</t>
  </si>
  <si>
    <t>UCB CL100 2016</t>
  </si>
  <si>
    <t>UCB CH100 2016</t>
  </si>
  <si>
    <t>UCB CM100 2016</t>
  </si>
  <si>
    <t>UT CH60 2016</t>
  </si>
  <si>
    <t>UT CH100 2016</t>
  </si>
  <si>
    <t>UT CL100 2016</t>
  </si>
  <si>
    <t>UT CM100 2016</t>
  </si>
  <si>
    <t>Failure Discription</t>
  </si>
  <si>
    <t>A. GHEE unit 3 1981</t>
  </si>
  <si>
    <t>Fracture during dynamic cycles</t>
  </si>
  <si>
    <t>M. SOESTIANAWATI unit 1 1986</t>
  </si>
  <si>
    <t>A. GHEE unit 4 1981</t>
  </si>
  <si>
    <t>M. SOESTIANAWATI unit 2 1986</t>
  </si>
  <si>
    <t>Fracture at 2nd cycle to mu=-10</t>
  </si>
  <si>
    <t>Fracture at 1st cycle to mu=-11</t>
  </si>
  <si>
    <t>Mo and Wang 2000,C1-2</t>
  </si>
  <si>
    <t>Mo and Wang 2000,C1-3</t>
  </si>
  <si>
    <t>Mo and Wang 2000,C2-1</t>
  </si>
  <si>
    <t>Mo and Wang 2000,C2-2</t>
  </si>
  <si>
    <t>Mo and Wang 2000,C2-3</t>
  </si>
  <si>
    <t>Mo and Wang 2000,C3-1</t>
  </si>
  <si>
    <t>Mo and Wang 2000,C3-2</t>
  </si>
  <si>
    <t>Mo and Wang 2000,C3-3</t>
  </si>
  <si>
    <t>Fracture at 1st cycle to +105mm</t>
  </si>
  <si>
    <t>Fracture at 1st cycle to +112mm</t>
  </si>
  <si>
    <t>Fracture at 1st cycle to -112mm</t>
  </si>
  <si>
    <t>Paultre and Legeron, 2000, No. 1006015</t>
  </si>
  <si>
    <t>Paultre and Legeron, 2000, No. 1006025</t>
  </si>
  <si>
    <t>Paultre and Legeron, 2000, No. 10013015</t>
  </si>
  <si>
    <t>Paultre and Legeron, 2000, No. 10013025</t>
  </si>
  <si>
    <t>Fracture at 1st cycle to +11%</t>
  </si>
  <si>
    <t>Fracture at 1st cycle to -10%</t>
  </si>
  <si>
    <t>Fracture at 2nd cycle to +6.5%</t>
  </si>
  <si>
    <t>Fracture at 1st cycle to +5%</t>
  </si>
  <si>
    <t>Unit</t>
  </si>
  <si>
    <t>UCB CH60 2016</t>
  </si>
  <si>
    <t>bs</t>
  </si>
  <si>
    <t>R</t>
  </si>
  <si>
    <t>ψ</t>
  </si>
  <si>
    <t>su/sy</t>
  </si>
  <si>
    <t>sy (12sqrt(fc))</t>
  </si>
  <si>
    <t>k*sqrt(fc)</t>
  </si>
  <si>
    <t>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</si>
</sst>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theme="1"/>
      <name val="Century Schoolbook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Fill="1"/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2"/>
  <sheetViews>
    <sheetView tabSelected="1" zoomScale="70" zoomScaleNormal="70" workbookViewId="0">
      <selection activeCell="AK19" sqref="AK19"/>
    </sheetView>
  </sheetViews>
  <sheetFormatPr defaultRowHeight="15" x14ac:dyDescent="0.25"/>
  <cols>
    <col min="1" max="1" width="5.85546875" bestFit="1" customWidth="1"/>
    <col min="2" max="2" width="37.140625" bestFit="1" customWidth="1"/>
    <col min="3" max="3" width="28.7109375" customWidth="1"/>
    <col min="4" max="4" width="6.28515625" bestFit="1" customWidth="1"/>
    <col min="5" max="5" width="5" customWidth="1"/>
    <col min="12" max="12" width="10.7109375" customWidth="1"/>
    <col min="39" max="39" width="13.42578125" bestFit="1" customWidth="1"/>
  </cols>
  <sheetData>
    <row r="1" spans="1:41" x14ac:dyDescent="0.25">
      <c r="A1" t="s">
        <v>30</v>
      </c>
      <c r="B1" t="s">
        <v>31</v>
      </c>
      <c r="C1" t="s">
        <v>39</v>
      </c>
      <c r="D1" t="s">
        <v>0</v>
      </c>
      <c r="E1" t="s">
        <v>66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68</v>
      </c>
      <c r="AJ1" t="s">
        <v>69</v>
      </c>
      <c r="AK1" s="4" t="s">
        <v>70</v>
      </c>
      <c r="AL1" t="s">
        <v>71</v>
      </c>
      <c r="AM1" t="s">
        <v>72</v>
      </c>
      <c r="AN1" t="s">
        <v>73</v>
      </c>
      <c r="AO1" t="s">
        <v>74</v>
      </c>
    </row>
    <row r="2" spans="1:41" x14ac:dyDescent="0.25">
      <c r="A2">
        <v>1</v>
      </c>
      <c r="B2" t="s">
        <v>40</v>
      </c>
      <c r="C2" t="s">
        <v>41</v>
      </c>
      <c r="D2">
        <v>5</v>
      </c>
      <c r="E2">
        <v>1</v>
      </c>
      <c r="F2" s="3">
        <v>15.748031496062993</v>
      </c>
      <c r="G2" s="3">
        <v>15.748031496062993</v>
      </c>
      <c r="H2" s="3">
        <v>0.96456692913385833</v>
      </c>
      <c r="I2">
        <v>-3.4220000000000002</v>
      </c>
      <c r="J2">
        <v>61.914999999999999</v>
      </c>
      <c r="K2">
        <v>1.57</v>
      </c>
      <c r="L2">
        <f>J2/0.002</f>
        <v>30957.5</v>
      </c>
      <c r="M2">
        <v>3.5000000000000003E-2</v>
      </c>
      <c r="N2">
        <v>0.01</v>
      </c>
      <c r="O2">
        <v>0.12</v>
      </c>
      <c r="P2">
        <v>46.4</v>
      </c>
      <c r="Q2">
        <v>4</v>
      </c>
      <c r="R2">
        <v>4</v>
      </c>
      <c r="S2">
        <v>2</v>
      </c>
      <c r="T2">
        <v>4</v>
      </c>
      <c r="U2" s="3">
        <v>3.1496062992125986</v>
      </c>
      <c r="V2" s="3">
        <v>0.17530163060326123</v>
      </c>
      <c r="W2" s="3">
        <v>0.31164734329468663</v>
      </c>
      <c r="X2">
        <v>1</v>
      </c>
      <c r="Y2">
        <v>-322.58800000000002</v>
      </c>
      <c r="Z2">
        <v>8.0000000000000002E-3</v>
      </c>
      <c r="AA2">
        <v>72</v>
      </c>
      <c r="AB2">
        <v>1</v>
      </c>
      <c r="AC2">
        <v>62.99212598425197</v>
      </c>
      <c r="AD2">
        <v>1</v>
      </c>
      <c r="AE2">
        <v>3</v>
      </c>
      <c r="AF2">
        <v>800</v>
      </c>
      <c r="AG2">
        <v>1</v>
      </c>
      <c r="AH2" s="2">
        <v>0.62992125984251968</v>
      </c>
      <c r="AI2">
        <v>0.35000000000000003</v>
      </c>
      <c r="AJ2">
        <v>0.5</v>
      </c>
      <c r="AK2">
        <v>1</v>
      </c>
      <c r="AL2">
        <v>40</v>
      </c>
      <c r="AM2">
        <f>0.5*J2/L2*(J2*1000*AH2/4/AN2/SQRT(ABS(I2*1000)))</f>
        <v>1.3889957065580157E-2</v>
      </c>
      <c r="AN2">
        <v>12</v>
      </c>
      <c r="AO2">
        <f>AM2+0.5*(O2+J2/L2)*(K2-1)*J2*1000*AH2/4/0.5/AN2/SQRT(ABS(I2*1000))</f>
        <v>0.9797975714060243</v>
      </c>
    </row>
    <row r="3" spans="1:41" ht="15.75" thickBot="1" x14ac:dyDescent="0.3">
      <c r="A3">
        <v>2</v>
      </c>
      <c r="B3" t="s">
        <v>43</v>
      </c>
      <c r="C3" t="s">
        <v>41</v>
      </c>
      <c r="D3">
        <v>6</v>
      </c>
      <c r="E3">
        <v>1</v>
      </c>
      <c r="F3" s="3">
        <v>15.748031496062993</v>
      </c>
      <c r="G3" s="3">
        <v>15.748031496062993</v>
      </c>
      <c r="H3" s="3">
        <v>0.8858267716535434</v>
      </c>
      <c r="I3">
        <v>-3.6249999999999996</v>
      </c>
      <c r="J3">
        <v>61.914999999999999</v>
      </c>
      <c r="K3">
        <v>1.57</v>
      </c>
      <c r="L3">
        <f>J3/0.002</f>
        <v>30957.5</v>
      </c>
      <c r="M3">
        <v>3.5000000000000003E-2</v>
      </c>
      <c r="N3">
        <v>0.01</v>
      </c>
      <c r="O3">
        <v>0.12</v>
      </c>
      <c r="P3">
        <v>40.599999999999994</v>
      </c>
      <c r="Q3">
        <v>4</v>
      </c>
      <c r="R3">
        <v>4</v>
      </c>
      <c r="S3">
        <v>2</v>
      </c>
      <c r="T3">
        <v>4</v>
      </c>
      <c r="U3" s="3">
        <v>3.1496062992125986</v>
      </c>
      <c r="V3" s="3">
        <v>0.12173724347448697</v>
      </c>
      <c r="W3" s="3">
        <v>0.31164734329468663</v>
      </c>
      <c r="X3">
        <v>1</v>
      </c>
      <c r="Y3">
        <v>-188.83199999999999</v>
      </c>
      <c r="Z3">
        <v>8.0000000000000002E-3</v>
      </c>
      <c r="AA3">
        <v>72</v>
      </c>
      <c r="AB3">
        <v>1</v>
      </c>
      <c r="AC3">
        <v>62.99212598425197</v>
      </c>
      <c r="AD3">
        <v>1</v>
      </c>
      <c r="AE3">
        <v>3</v>
      </c>
      <c r="AF3">
        <v>800</v>
      </c>
      <c r="AG3">
        <v>1</v>
      </c>
      <c r="AH3" s="2">
        <v>0.62992125984251968</v>
      </c>
      <c r="AI3">
        <v>0.35000000000000003</v>
      </c>
      <c r="AJ3">
        <v>0.5</v>
      </c>
      <c r="AK3">
        <v>1</v>
      </c>
      <c r="AL3">
        <v>40</v>
      </c>
      <c r="AM3">
        <f t="shared" ref="AM3:AM25" si="0">0.5*J3/L3*(J3*1000*AH3/4/AN3/SQRT(ABS(I3*1000)))</f>
        <v>1.3495435394079556E-2</v>
      </c>
      <c r="AN3">
        <v>12</v>
      </c>
      <c r="AO3">
        <f t="shared" ref="AO3:AO25" si="1">AM3+0.5*(O3+J3/L3)*(K3-1)*J3*1000*AH3/4/0.5/AN3/SQRT(ABS(I3*1000))</f>
        <v>0.95196801269837195</v>
      </c>
    </row>
    <row r="4" spans="1:41" ht="15.75" thickBot="1" x14ac:dyDescent="0.3">
      <c r="A4">
        <v>3</v>
      </c>
      <c r="B4" t="s">
        <v>42</v>
      </c>
      <c r="C4" t="s">
        <v>45</v>
      </c>
      <c r="D4">
        <v>1009</v>
      </c>
      <c r="E4">
        <v>1</v>
      </c>
      <c r="F4" s="3">
        <v>15.748031496062993</v>
      </c>
      <c r="G4" s="3">
        <v>15.748031496062993</v>
      </c>
      <c r="H4" s="3">
        <v>0.51181102362204722</v>
      </c>
      <c r="I4">
        <v>-6.38</v>
      </c>
      <c r="J4">
        <v>64.67</v>
      </c>
      <c r="K4">
        <v>1.57</v>
      </c>
      <c r="L4">
        <v>30944.594999999998</v>
      </c>
      <c r="M4">
        <v>3.5000000000000003E-2</v>
      </c>
      <c r="N4">
        <v>0.01</v>
      </c>
      <c r="O4">
        <v>0.1</v>
      </c>
      <c r="P4">
        <v>52.779999999999994</v>
      </c>
      <c r="Q4">
        <v>4</v>
      </c>
      <c r="R4">
        <v>4</v>
      </c>
      <c r="S4">
        <v>2</v>
      </c>
      <c r="T4">
        <v>4</v>
      </c>
      <c r="U4" s="3">
        <v>3.3464566929133861</v>
      </c>
      <c r="V4" s="3">
        <v>5.9651249302498613E-2</v>
      </c>
      <c r="W4" s="3">
        <v>0.31164734329468663</v>
      </c>
      <c r="X4">
        <v>1</v>
      </c>
      <c r="Y4">
        <v>-167.25120000000001</v>
      </c>
      <c r="Z4">
        <v>8.0000000000000002E-3</v>
      </c>
      <c r="AA4">
        <v>72</v>
      </c>
      <c r="AB4">
        <v>1</v>
      </c>
      <c r="AC4">
        <v>62.99212598425197</v>
      </c>
      <c r="AD4">
        <v>1</v>
      </c>
      <c r="AE4">
        <v>3</v>
      </c>
      <c r="AF4">
        <v>800</v>
      </c>
      <c r="AG4">
        <v>1</v>
      </c>
      <c r="AH4" s="2">
        <v>0.62992125984251968</v>
      </c>
      <c r="AI4">
        <v>0.3</v>
      </c>
      <c r="AJ4">
        <v>0.5</v>
      </c>
      <c r="AK4">
        <v>1.8216864013671901</v>
      </c>
      <c r="AL4" s="5">
        <v>57</v>
      </c>
      <c r="AM4">
        <f t="shared" si="0"/>
        <v>1.2111952901396713E-2</v>
      </c>
      <c r="AN4">
        <v>11</v>
      </c>
      <c r="AO4">
        <f t="shared" si="1"/>
        <v>0.68661449802727825</v>
      </c>
    </row>
    <row r="5" spans="1:41" ht="15.75" thickBot="1" x14ac:dyDescent="0.3">
      <c r="A5">
        <v>4</v>
      </c>
      <c r="B5" t="s">
        <v>44</v>
      </c>
      <c r="C5" t="s">
        <v>46</v>
      </c>
      <c r="D5">
        <v>1010</v>
      </c>
      <c r="E5">
        <v>1</v>
      </c>
      <c r="F5" s="3">
        <v>15.748031496062993</v>
      </c>
      <c r="G5" s="3">
        <v>15.748031496062993</v>
      </c>
      <c r="H5" s="3">
        <v>0.51181102362204722</v>
      </c>
      <c r="I5">
        <v>-5.8</v>
      </c>
      <c r="J5">
        <v>64.67</v>
      </c>
      <c r="K5">
        <v>1.57</v>
      </c>
      <c r="L5">
        <v>30944.594999999998</v>
      </c>
      <c r="M5">
        <v>3.5000000000000003E-2</v>
      </c>
      <c r="N5">
        <v>0.01</v>
      </c>
      <c r="O5">
        <v>0.1</v>
      </c>
      <c r="P5">
        <v>52.199999999999996</v>
      </c>
      <c r="Q5">
        <v>4</v>
      </c>
      <c r="R5">
        <v>4</v>
      </c>
      <c r="S5">
        <v>2</v>
      </c>
      <c r="T5">
        <v>4</v>
      </c>
      <c r="U5" s="3">
        <v>3.0708661417322838</v>
      </c>
      <c r="V5" s="3">
        <v>7.7911835823671657E-2</v>
      </c>
      <c r="W5" s="3">
        <v>0.31164734329468663</v>
      </c>
      <c r="X5">
        <v>1</v>
      </c>
      <c r="Y5">
        <v>-474.77760000000001</v>
      </c>
      <c r="Z5">
        <v>8.0000000000000002E-3</v>
      </c>
      <c r="AA5">
        <v>72</v>
      </c>
      <c r="AB5">
        <v>1</v>
      </c>
      <c r="AC5">
        <v>62.99212598425197</v>
      </c>
      <c r="AD5">
        <v>1</v>
      </c>
      <c r="AE5">
        <v>3</v>
      </c>
      <c r="AF5">
        <v>800</v>
      </c>
      <c r="AG5">
        <v>1</v>
      </c>
      <c r="AH5" s="2">
        <v>0.62992125984251968</v>
      </c>
      <c r="AI5">
        <v>0.3</v>
      </c>
      <c r="AJ5">
        <v>0.5</v>
      </c>
      <c r="AK5">
        <v>1.44439697265625</v>
      </c>
      <c r="AL5" s="6">
        <v>57</v>
      </c>
      <c r="AM5">
        <f t="shared" si="0"/>
        <v>1.5526039676406126E-2</v>
      </c>
      <c r="AN5">
        <v>9</v>
      </c>
      <c r="AO5">
        <f t="shared" si="1"/>
        <v>0.88015566321578698</v>
      </c>
    </row>
    <row r="6" spans="1:41" s="7" customFormat="1" ht="15.75" thickBot="1" x14ac:dyDescent="0.3">
      <c r="A6" s="7">
        <v>5</v>
      </c>
      <c r="B6" s="7" t="s">
        <v>47</v>
      </c>
      <c r="C6" s="7" t="s">
        <v>55</v>
      </c>
      <c r="D6" s="7">
        <v>1011</v>
      </c>
      <c r="E6" s="7">
        <v>1</v>
      </c>
      <c r="F6" s="8">
        <v>15.748031496062993</v>
      </c>
      <c r="G6" s="8">
        <v>15.748031496062993</v>
      </c>
      <c r="H6" s="8">
        <v>1.3385826771653544</v>
      </c>
      <c r="I6" s="7">
        <v>-3.8671500000000001</v>
      </c>
      <c r="J6" s="7">
        <v>72.064999999999998</v>
      </c>
      <c r="K6" s="7">
        <v>1.2</v>
      </c>
      <c r="L6" s="7">
        <v>28999.999999999996</v>
      </c>
      <c r="M6" s="7">
        <v>0.03</v>
      </c>
      <c r="N6" s="7">
        <v>0.01</v>
      </c>
      <c r="O6" s="7">
        <v>0.1</v>
      </c>
      <c r="P6" s="7">
        <v>66.627499999999998</v>
      </c>
      <c r="Q6" s="7">
        <v>4</v>
      </c>
      <c r="R6" s="7">
        <v>4</v>
      </c>
      <c r="S6" s="7">
        <v>2</v>
      </c>
      <c r="T6" s="7">
        <v>4</v>
      </c>
      <c r="U6" s="8">
        <v>1.9685039370078741</v>
      </c>
      <c r="V6" s="8">
        <v>4.8317471634943279E-2</v>
      </c>
      <c r="W6" s="8">
        <v>0.43947144894289791</v>
      </c>
      <c r="X6" s="7">
        <v>1</v>
      </c>
      <c r="Y6" s="7">
        <v>-151.74</v>
      </c>
      <c r="Z6" s="7">
        <v>8.0000000000000002E-3</v>
      </c>
      <c r="AA6" s="7">
        <v>72</v>
      </c>
      <c r="AB6" s="7">
        <v>1</v>
      </c>
      <c r="AC6" s="7">
        <v>55.118110236220474</v>
      </c>
      <c r="AD6" s="7">
        <v>1</v>
      </c>
      <c r="AE6" s="7">
        <v>3</v>
      </c>
      <c r="AF6" s="7">
        <v>800</v>
      </c>
      <c r="AG6" s="7">
        <v>1</v>
      </c>
      <c r="AH6" s="9">
        <v>0.74803149606299213</v>
      </c>
      <c r="AI6" s="7">
        <v>0.3</v>
      </c>
      <c r="AJ6" s="7">
        <v>0.5</v>
      </c>
      <c r="AK6" s="7">
        <v>0.69374999999999998</v>
      </c>
      <c r="AL6" s="10">
        <v>32</v>
      </c>
      <c r="AM6" s="7">
        <f t="shared" si="0"/>
        <v>2.2439022103570148E-2</v>
      </c>
      <c r="AN6" s="7">
        <v>12</v>
      </c>
      <c r="AO6" s="7">
        <f t="shared" si="1"/>
        <v>0.39260613361815938</v>
      </c>
    </row>
    <row r="7" spans="1:41" ht="15.75" thickBot="1" x14ac:dyDescent="0.3">
      <c r="A7">
        <v>6</v>
      </c>
      <c r="B7" t="s">
        <v>48</v>
      </c>
      <c r="C7" t="s">
        <v>56</v>
      </c>
      <c r="D7">
        <v>1012</v>
      </c>
      <c r="E7">
        <v>1</v>
      </c>
      <c r="F7" s="3">
        <v>15.748031496062993</v>
      </c>
      <c r="G7" s="3">
        <v>15.748031496062993</v>
      </c>
      <c r="H7" s="3">
        <v>1.3385826771653544</v>
      </c>
      <c r="I7">
        <v>-3.7888499999999996</v>
      </c>
      <c r="J7">
        <v>72.064999999999998</v>
      </c>
      <c r="K7">
        <v>1.2</v>
      </c>
      <c r="L7">
        <v>28999.999999999996</v>
      </c>
      <c r="M7">
        <v>0.03</v>
      </c>
      <c r="N7">
        <v>0.01</v>
      </c>
      <c r="O7">
        <v>0.1</v>
      </c>
      <c r="P7">
        <v>66.627499999999998</v>
      </c>
      <c r="Q7">
        <v>4</v>
      </c>
      <c r="R7">
        <v>4</v>
      </c>
      <c r="S7">
        <v>2</v>
      </c>
      <c r="T7">
        <v>4</v>
      </c>
      <c r="U7" s="3">
        <v>1.9685039370078741</v>
      </c>
      <c r="V7" s="3">
        <v>4.8317471634943279E-2</v>
      </c>
      <c r="W7" s="3">
        <v>0.43947144894289791</v>
      </c>
      <c r="X7">
        <v>1</v>
      </c>
      <c r="Y7">
        <v>-202.32</v>
      </c>
      <c r="Z7">
        <v>8.0000000000000002E-3</v>
      </c>
      <c r="AA7">
        <v>72</v>
      </c>
      <c r="AB7">
        <v>1</v>
      </c>
      <c r="AC7">
        <v>55.118110236220474</v>
      </c>
      <c r="AD7">
        <v>1</v>
      </c>
      <c r="AE7">
        <v>3</v>
      </c>
      <c r="AF7">
        <v>800</v>
      </c>
      <c r="AG7">
        <v>1</v>
      </c>
      <c r="AH7" s="2">
        <v>0.74803149606299213</v>
      </c>
      <c r="AI7">
        <v>0.3</v>
      </c>
      <c r="AJ7">
        <v>0.5</v>
      </c>
      <c r="AK7">
        <v>1.1494140625</v>
      </c>
      <c r="AL7" s="6">
        <v>32</v>
      </c>
      <c r="AM7">
        <f t="shared" si="0"/>
        <v>2.2669697725764975E-2</v>
      </c>
      <c r="AN7">
        <v>12</v>
      </c>
      <c r="AO7">
        <f t="shared" si="1"/>
        <v>0.39664216797526558</v>
      </c>
    </row>
    <row r="8" spans="1:41" ht="15.75" thickBot="1" x14ac:dyDescent="0.3">
      <c r="A8">
        <v>7</v>
      </c>
      <c r="B8" t="s">
        <v>49</v>
      </c>
      <c r="C8" t="s">
        <v>56</v>
      </c>
      <c r="D8">
        <v>1013</v>
      </c>
      <c r="E8">
        <v>1</v>
      </c>
      <c r="F8" s="3">
        <v>15.748031496062993</v>
      </c>
      <c r="G8" s="3">
        <v>15.748031496062993</v>
      </c>
      <c r="H8" s="3">
        <v>1.3385826771653544</v>
      </c>
      <c r="I8">
        <v>-3.6728499999999995</v>
      </c>
      <c r="J8">
        <v>72.064999999999998</v>
      </c>
      <c r="K8">
        <v>1.2</v>
      </c>
      <c r="L8">
        <v>28999.999999999996</v>
      </c>
      <c r="M8">
        <v>0.03</v>
      </c>
      <c r="N8">
        <v>0.01</v>
      </c>
      <c r="O8">
        <v>0.1</v>
      </c>
      <c r="P8">
        <v>66.627499999999998</v>
      </c>
      <c r="Q8">
        <v>4</v>
      </c>
      <c r="R8">
        <v>4</v>
      </c>
      <c r="S8">
        <v>2</v>
      </c>
      <c r="T8">
        <v>4</v>
      </c>
      <c r="U8" s="3">
        <v>2.0472440944881889</v>
      </c>
      <c r="V8" s="3">
        <v>4.8317471634943279E-2</v>
      </c>
      <c r="W8" s="3">
        <v>0.43947144894289791</v>
      </c>
      <c r="X8">
        <v>1</v>
      </c>
      <c r="Y8">
        <v>-101.16</v>
      </c>
      <c r="Z8">
        <v>8.0000000000000002E-3</v>
      </c>
      <c r="AA8">
        <v>72</v>
      </c>
      <c r="AB8">
        <v>1</v>
      </c>
      <c r="AC8">
        <v>55.118110236220474</v>
      </c>
      <c r="AD8">
        <v>1</v>
      </c>
      <c r="AE8">
        <v>3</v>
      </c>
      <c r="AF8">
        <v>800</v>
      </c>
      <c r="AG8">
        <v>1</v>
      </c>
      <c r="AH8" s="2">
        <v>0.74803149606299213</v>
      </c>
      <c r="AI8">
        <v>0.3</v>
      </c>
      <c r="AJ8">
        <v>0.5</v>
      </c>
      <c r="AK8">
        <v>0.48125000000000001</v>
      </c>
      <c r="AL8" s="6">
        <v>32</v>
      </c>
      <c r="AM8">
        <f t="shared" si="0"/>
        <v>3.453735689007114E-2</v>
      </c>
      <c r="AN8">
        <v>8</v>
      </c>
      <c r="AO8">
        <f t="shared" si="1"/>
        <v>0.60428560974784806</v>
      </c>
    </row>
    <row r="9" spans="1:41" ht="15.75" thickBot="1" x14ac:dyDescent="0.3">
      <c r="A9">
        <v>8</v>
      </c>
      <c r="B9" t="s">
        <v>50</v>
      </c>
      <c r="C9" t="s">
        <v>56</v>
      </c>
      <c r="D9">
        <v>1014</v>
      </c>
      <c r="E9">
        <v>1</v>
      </c>
      <c r="F9" s="3">
        <v>15.748031496062993</v>
      </c>
      <c r="G9" s="3">
        <v>15.748031496062993</v>
      </c>
      <c r="H9" s="3">
        <v>1.3385826771653544</v>
      </c>
      <c r="I9">
        <v>-3.9323999999999999</v>
      </c>
      <c r="J9">
        <v>72.064999999999998</v>
      </c>
      <c r="K9">
        <v>1.2</v>
      </c>
      <c r="L9">
        <v>28999.999999999996</v>
      </c>
      <c r="M9">
        <v>0.03</v>
      </c>
      <c r="N9">
        <v>0.01</v>
      </c>
      <c r="O9">
        <v>0.1</v>
      </c>
      <c r="P9">
        <v>66.627499999999998</v>
      </c>
      <c r="Q9">
        <v>4</v>
      </c>
      <c r="R9">
        <v>4</v>
      </c>
      <c r="S9">
        <v>2</v>
      </c>
      <c r="T9">
        <v>4</v>
      </c>
      <c r="U9" s="3">
        <v>2.0472440944881889</v>
      </c>
      <c r="V9" s="3">
        <v>4.8317471634943279E-2</v>
      </c>
      <c r="W9" s="3">
        <v>0.43947144894289791</v>
      </c>
      <c r="X9">
        <v>1</v>
      </c>
      <c r="Y9">
        <v>-151.74</v>
      </c>
      <c r="Z9">
        <v>8.0000000000000002E-3</v>
      </c>
      <c r="AA9">
        <v>72</v>
      </c>
      <c r="AB9">
        <v>1</v>
      </c>
      <c r="AC9">
        <v>55.118110236220474</v>
      </c>
      <c r="AD9">
        <v>1</v>
      </c>
      <c r="AE9">
        <v>3</v>
      </c>
      <c r="AF9">
        <v>800</v>
      </c>
      <c r="AG9">
        <v>1</v>
      </c>
      <c r="AH9" s="2">
        <v>0.74803149606299213</v>
      </c>
      <c r="AI9">
        <v>0.3</v>
      </c>
      <c r="AJ9">
        <v>0.5</v>
      </c>
      <c r="AK9">
        <v>0.61875000000000002</v>
      </c>
      <c r="AL9" s="6">
        <v>32</v>
      </c>
      <c r="AM9">
        <f t="shared" si="0"/>
        <v>2.6702494707718967E-2</v>
      </c>
      <c r="AN9">
        <v>10</v>
      </c>
      <c r="AO9">
        <f t="shared" si="1"/>
        <v>0.46720232088406949</v>
      </c>
    </row>
    <row r="10" spans="1:41" ht="15.75" thickBot="1" x14ac:dyDescent="0.3">
      <c r="A10">
        <v>9</v>
      </c>
      <c r="B10" t="s">
        <v>51</v>
      </c>
      <c r="C10" t="s">
        <v>56</v>
      </c>
      <c r="D10">
        <v>1015</v>
      </c>
      <c r="E10">
        <v>1</v>
      </c>
      <c r="F10" s="3">
        <v>15.748031496062993</v>
      </c>
      <c r="G10" s="3">
        <v>15.748031496062993</v>
      </c>
      <c r="H10" s="3">
        <v>1.3385826771653544</v>
      </c>
      <c r="I10">
        <v>-3.8816499999999996</v>
      </c>
      <c r="J10">
        <v>72.064999999999998</v>
      </c>
      <c r="K10">
        <v>1.2</v>
      </c>
      <c r="L10">
        <v>28999.999999999996</v>
      </c>
      <c r="M10">
        <v>0.03</v>
      </c>
      <c r="N10">
        <v>0.01</v>
      </c>
      <c r="O10">
        <v>0.1</v>
      </c>
      <c r="P10">
        <v>66.627499999999998</v>
      </c>
      <c r="Q10">
        <v>4</v>
      </c>
      <c r="R10">
        <v>4</v>
      </c>
      <c r="S10">
        <v>2</v>
      </c>
      <c r="T10">
        <v>4</v>
      </c>
      <c r="U10" s="3">
        <v>2.0472440944881889</v>
      </c>
      <c r="V10" s="3">
        <v>4.8317471634943279E-2</v>
      </c>
      <c r="W10" s="3">
        <v>0.43947144894289791</v>
      </c>
      <c r="X10">
        <v>1</v>
      </c>
      <c r="Y10">
        <v>-202.32</v>
      </c>
      <c r="Z10">
        <v>8.0000000000000002E-3</v>
      </c>
      <c r="AA10">
        <v>72</v>
      </c>
      <c r="AB10">
        <v>1</v>
      </c>
      <c r="AC10">
        <v>55.118110236220474</v>
      </c>
      <c r="AD10">
        <v>1</v>
      </c>
      <c r="AE10">
        <v>3</v>
      </c>
      <c r="AF10">
        <v>800</v>
      </c>
      <c r="AG10">
        <v>1</v>
      </c>
      <c r="AH10" s="2">
        <v>0.74803149606299213</v>
      </c>
      <c r="AI10">
        <v>0.3</v>
      </c>
      <c r="AJ10">
        <v>0.5</v>
      </c>
      <c r="AK10">
        <v>1.20599365234375</v>
      </c>
      <c r="AL10" s="6">
        <v>32</v>
      </c>
      <c r="AM10">
        <f t="shared" si="0"/>
        <v>2.2397072128381539E-2</v>
      </c>
      <c r="AN10">
        <v>12</v>
      </c>
      <c r="AO10">
        <f t="shared" si="1"/>
        <v>0.3918721525432195</v>
      </c>
    </row>
    <row r="11" spans="1:41" ht="15.75" thickBot="1" x14ac:dyDescent="0.3">
      <c r="A11">
        <v>10</v>
      </c>
      <c r="B11" t="s">
        <v>52</v>
      </c>
      <c r="C11" t="s">
        <v>55</v>
      </c>
      <c r="D11">
        <v>1016</v>
      </c>
      <c r="E11">
        <v>1</v>
      </c>
      <c r="F11" s="3">
        <v>15.748031496062993</v>
      </c>
      <c r="G11" s="3">
        <v>15.748031496062993</v>
      </c>
      <c r="H11" s="3">
        <v>1.3385826771653544</v>
      </c>
      <c r="I11">
        <v>-3.8250999999999995</v>
      </c>
      <c r="J11">
        <v>72.064999999999998</v>
      </c>
      <c r="K11">
        <v>1.2</v>
      </c>
      <c r="L11">
        <v>28999.999999999996</v>
      </c>
      <c r="M11">
        <v>0.03</v>
      </c>
      <c r="N11">
        <v>0.01</v>
      </c>
      <c r="O11">
        <v>0.1</v>
      </c>
      <c r="P11">
        <v>66.627499999999998</v>
      </c>
      <c r="Q11">
        <v>4</v>
      </c>
      <c r="R11">
        <v>4</v>
      </c>
      <c r="S11">
        <v>2</v>
      </c>
      <c r="T11">
        <v>4</v>
      </c>
      <c r="U11" s="3">
        <v>2.1259842519685042</v>
      </c>
      <c r="V11" s="3">
        <v>4.8317471634943279E-2</v>
      </c>
      <c r="W11" s="3">
        <v>0.43947144894289791</v>
      </c>
      <c r="X11">
        <v>1</v>
      </c>
      <c r="Y11">
        <v>-101.16</v>
      </c>
      <c r="Z11">
        <v>8.0000000000000002E-3</v>
      </c>
      <c r="AA11">
        <v>72</v>
      </c>
      <c r="AB11">
        <v>1</v>
      </c>
      <c r="AC11">
        <v>55.118110236220474</v>
      </c>
      <c r="AD11">
        <v>1</v>
      </c>
      <c r="AE11">
        <v>3</v>
      </c>
      <c r="AF11">
        <v>800</v>
      </c>
      <c r="AG11">
        <v>1</v>
      </c>
      <c r="AH11" s="2">
        <v>0.74803149606299213</v>
      </c>
      <c r="AI11">
        <v>0.3</v>
      </c>
      <c r="AJ11">
        <v>0.5</v>
      </c>
      <c r="AK11">
        <v>0.59375</v>
      </c>
      <c r="AL11" s="6">
        <v>32</v>
      </c>
      <c r="AM11">
        <f t="shared" si="0"/>
        <v>3.3843034577488898E-2</v>
      </c>
      <c r="AN11">
        <v>8</v>
      </c>
      <c r="AO11">
        <f t="shared" si="1"/>
        <v>0.59213734422319497</v>
      </c>
    </row>
    <row r="12" spans="1:41" ht="15.75" thickBot="1" x14ac:dyDescent="0.3">
      <c r="A12">
        <v>11</v>
      </c>
      <c r="B12" t="s">
        <v>53</v>
      </c>
      <c r="C12" t="s">
        <v>56</v>
      </c>
      <c r="D12">
        <v>1017</v>
      </c>
      <c r="E12">
        <v>1</v>
      </c>
      <c r="F12" s="3">
        <v>15.748031496062993</v>
      </c>
      <c r="G12" s="3">
        <v>15.748031496062993</v>
      </c>
      <c r="H12" s="3">
        <v>1.3385826771653544</v>
      </c>
      <c r="I12">
        <v>-3.9845999999999999</v>
      </c>
      <c r="J12">
        <v>72.064999999999998</v>
      </c>
      <c r="K12">
        <v>1.2</v>
      </c>
      <c r="L12">
        <v>28999.999999999996</v>
      </c>
      <c r="M12">
        <v>0.03</v>
      </c>
      <c r="N12">
        <v>0.01</v>
      </c>
      <c r="O12">
        <v>0.1</v>
      </c>
      <c r="P12">
        <v>66.627499999999998</v>
      </c>
      <c r="Q12">
        <v>4</v>
      </c>
      <c r="R12">
        <v>4</v>
      </c>
      <c r="S12">
        <v>2</v>
      </c>
      <c r="T12">
        <v>4</v>
      </c>
      <c r="U12" s="3">
        <v>2.1259842519685042</v>
      </c>
      <c r="V12" s="3">
        <v>4.8317471634943279E-2</v>
      </c>
      <c r="W12" s="3">
        <v>0.43947144894289791</v>
      </c>
      <c r="X12">
        <v>1</v>
      </c>
      <c r="Y12">
        <v>-151.74</v>
      </c>
      <c r="Z12">
        <v>8.0000000000000002E-3</v>
      </c>
      <c r="AA12">
        <v>72</v>
      </c>
      <c r="AB12">
        <v>1</v>
      </c>
      <c r="AC12">
        <v>55.118110236220474</v>
      </c>
      <c r="AD12">
        <v>1</v>
      </c>
      <c r="AE12">
        <v>3</v>
      </c>
      <c r="AF12">
        <v>800</v>
      </c>
      <c r="AG12">
        <v>1</v>
      </c>
      <c r="AH12" s="2">
        <v>0.74803149606299213</v>
      </c>
      <c r="AI12">
        <v>0.3</v>
      </c>
      <c r="AJ12">
        <v>0.5</v>
      </c>
      <c r="AK12">
        <v>0.60624999999999996</v>
      </c>
      <c r="AL12" s="6">
        <v>32</v>
      </c>
      <c r="AM12">
        <f t="shared" si="0"/>
        <v>2.9474456570923985E-2</v>
      </c>
      <c r="AN12">
        <v>9</v>
      </c>
      <c r="AO12">
        <f t="shared" si="1"/>
        <v>0.51570217193046419</v>
      </c>
    </row>
    <row r="13" spans="1:41" ht="15.75" thickBot="1" x14ac:dyDescent="0.3">
      <c r="A13">
        <v>12</v>
      </c>
      <c r="B13" t="s">
        <v>54</v>
      </c>
      <c r="C13" t="s">
        <v>57</v>
      </c>
      <c r="D13">
        <v>1018</v>
      </c>
      <c r="E13">
        <v>1</v>
      </c>
      <c r="F13" s="3">
        <v>15.748031496062993</v>
      </c>
      <c r="G13" s="3">
        <v>15.748031496062993</v>
      </c>
      <c r="H13" s="3">
        <v>1.3385826771653544</v>
      </c>
      <c r="I13">
        <v>-3.9004999999999996</v>
      </c>
      <c r="J13">
        <v>72.064999999999998</v>
      </c>
      <c r="K13">
        <v>1.2</v>
      </c>
      <c r="L13">
        <v>28999.999999999996</v>
      </c>
      <c r="M13">
        <v>0.03</v>
      </c>
      <c r="N13">
        <v>0.01</v>
      </c>
      <c r="O13">
        <v>0.1</v>
      </c>
      <c r="P13">
        <v>66.627499999999998</v>
      </c>
      <c r="Q13">
        <v>4</v>
      </c>
      <c r="R13">
        <v>4</v>
      </c>
      <c r="S13">
        <v>2</v>
      </c>
      <c r="T13">
        <v>4</v>
      </c>
      <c r="U13" s="3">
        <v>2.1259842519685042</v>
      </c>
      <c r="V13" s="3">
        <v>4.8317471634943279E-2</v>
      </c>
      <c r="W13" s="3">
        <v>0.43947144894289791</v>
      </c>
      <c r="X13">
        <v>1</v>
      </c>
      <c r="Y13">
        <v>-202.32</v>
      </c>
      <c r="Z13">
        <v>8.0000000000000002E-3</v>
      </c>
      <c r="AA13">
        <v>72</v>
      </c>
      <c r="AB13">
        <v>1</v>
      </c>
      <c r="AC13">
        <v>55.118110236220474</v>
      </c>
      <c r="AD13">
        <v>1</v>
      </c>
      <c r="AE13">
        <v>3</v>
      </c>
      <c r="AF13">
        <v>800</v>
      </c>
      <c r="AG13">
        <v>1</v>
      </c>
      <c r="AH13" s="2">
        <v>0.74803149606299213</v>
      </c>
      <c r="AI13">
        <v>0.3</v>
      </c>
      <c r="AJ13">
        <v>0.5</v>
      </c>
      <c r="AK13">
        <v>1.00439453125</v>
      </c>
      <c r="AL13" s="6">
        <v>32</v>
      </c>
      <c r="AM13">
        <f t="shared" si="0"/>
        <v>2.6811464717811966E-2</v>
      </c>
      <c r="AN13">
        <v>10</v>
      </c>
      <c r="AO13">
        <f t="shared" si="1"/>
        <v>0.46910892332625603</v>
      </c>
    </row>
    <row r="14" spans="1:41" ht="15.75" thickBot="1" x14ac:dyDescent="0.3">
      <c r="A14">
        <v>13</v>
      </c>
      <c r="B14" t="s">
        <v>58</v>
      </c>
      <c r="C14" t="s">
        <v>62</v>
      </c>
      <c r="D14">
        <v>1019</v>
      </c>
      <c r="E14">
        <v>1</v>
      </c>
      <c r="F14" s="3">
        <v>12.007874015748031</v>
      </c>
      <c r="G14" s="3">
        <v>12.007874015748031</v>
      </c>
      <c r="H14" s="3">
        <v>0.76771653543307095</v>
      </c>
      <c r="I14">
        <v>-13.398</v>
      </c>
      <c r="J14">
        <v>68.004999999999995</v>
      </c>
      <c r="K14">
        <v>1.48</v>
      </c>
      <c r="L14">
        <v>28999.999999999996</v>
      </c>
      <c r="M14">
        <v>0.03</v>
      </c>
      <c r="N14">
        <v>0.01</v>
      </c>
      <c r="O14">
        <v>0.1</v>
      </c>
      <c r="P14">
        <v>56.694999999999993</v>
      </c>
      <c r="Q14">
        <v>3</v>
      </c>
      <c r="R14">
        <v>3</v>
      </c>
      <c r="S14">
        <v>1</v>
      </c>
      <c r="T14">
        <v>3</v>
      </c>
      <c r="U14" s="3">
        <v>2.3622047244094491</v>
      </c>
      <c r="V14" s="3">
        <v>0.15544624589249179</v>
      </c>
      <c r="W14" s="3">
        <v>0.39882338334676687</v>
      </c>
      <c r="X14">
        <v>1</v>
      </c>
      <c r="Y14">
        <v>-269.76</v>
      </c>
      <c r="Z14">
        <v>8.0000000000000002E-3</v>
      </c>
      <c r="AA14">
        <v>72</v>
      </c>
      <c r="AB14">
        <v>1</v>
      </c>
      <c r="AC14">
        <v>78.740157480314963</v>
      </c>
      <c r="AD14">
        <v>1</v>
      </c>
      <c r="AE14">
        <v>4</v>
      </c>
      <c r="AF14">
        <v>800</v>
      </c>
      <c r="AG14">
        <v>1</v>
      </c>
      <c r="AH14" s="2">
        <v>0.71259842519685046</v>
      </c>
      <c r="AI14">
        <v>0.3</v>
      </c>
      <c r="AJ14">
        <v>0.5</v>
      </c>
      <c r="AK14" s="7">
        <v>1.142822265625</v>
      </c>
      <c r="AL14" s="6">
        <v>43</v>
      </c>
      <c r="AM14">
        <f t="shared" si="0"/>
        <v>1.5340114086757735E-2</v>
      </c>
      <c r="AN14">
        <v>8</v>
      </c>
      <c r="AO14">
        <f t="shared" si="1"/>
        <v>0.65806276532805874</v>
      </c>
    </row>
    <row r="15" spans="1:41" ht="15.75" thickBot="1" x14ac:dyDescent="0.3">
      <c r="A15">
        <v>14</v>
      </c>
      <c r="B15" t="s">
        <v>59</v>
      </c>
      <c r="C15" t="s">
        <v>63</v>
      </c>
      <c r="D15">
        <v>1020</v>
      </c>
      <c r="E15">
        <v>1</v>
      </c>
      <c r="F15" s="3">
        <v>12.007874015748031</v>
      </c>
      <c r="G15" s="3">
        <v>12.007874015748031</v>
      </c>
      <c r="H15" s="3">
        <v>0.76771653543307095</v>
      </c>
      <c r="I15">
        <v>-13.528499999999999</v>
      </c>
      <c r="J15">
        <v>68.004999999999995</v>
      </c>
      <c r="K15">
        <v>1.48</v>
      </c>
      <c r="L15">
        <v>28999.999999999996</v>
      </c>
      <c r="M15">
        <v>3.32E-2</v>
      </c>
      <c r="N15">
        <v>0.01</v>
      </c>
      <c r="O15">
        <v>0.1</v>
      </c>
      <c r="P15">
        <v>58.58</v>
      </c>
      <c r="Q15">
        <v>3</v>
      </c>
      <c r="R15">
        <v>3</v>
      </c>
      <c r="S15">
        <v>1</v>
      </c>
      <c r="T15">
        <v>3</v>
      </c>
      <c r="U15" s="3">
        <v>2.3622047244094491</v>
      </c>
      <c r="V15" s="3">
        <v>0.15544624589249179</v>
      </c>
      <c r="W15" s="3">
        <v>0.39882338334676687</v>
      </c>
      <c r="X15">
        <v>1</v>
      </c>
      <c r="Y15">
        <v>-539.52</v>
      </c>
      <c r="Z15">
        <v>8.0000000000000002E-3</v>
      </c>
      <c r="AA15">
        <v>72</v>
      </c>
      <c r="AB15">
        <v>1</v>
      </c>
      <c r="AC15">
        <v>78.740157480314963</v>
      </c>
      <c r="AD15">
        <v>1</v>
      </c>
      <c r="AE15">
        <v>4</v>
      </c>
      <c r="AF15">
        <v>800</v>
      </c>
      <c r="AG15">
        <v>1</v>
      </c>
      <c r="AH15" s="2">
        <v>0.71259842519685046</v>
      </c>
      <c r="AI15">
        <v>0.3</v>
      </c>
      <c r="AJ15">
        <v>0.5</v>
      </c>
      <c r="AK15" s="7">
        <v>1.28125</v>
      </c>
      <c r="AL15" s="6">
        <v>50</v>
      </c>
      <c r="AM15">
        <f t="shared" si="0"/>
        <v>2.0354596140708309E-2</v>
      </c>
      <c r="AN15">
        <v>6</v>
      </c>
      <c r="AO15">
        <f t="shared" si="1"/>
        <v>0.87317485044346277</v>
      </c>
    </row>
    <row r="16" spans="1:41" ht="15.75" thickBot="1" x14ac:dyDescent="0.3">
      <c r="A16">
        <v>15</v>
      </c>
      <c r="B16" t="s">
        <v>60</v>
      </c>
      <c r="C16" t="s">
        <v>64</v>
      </c>
      <c r="D16">
        <v>1021</v>
      </c>
      <c r="E16">
        <v>1</v>
      </c>
      <c r="F16" s="3">
        <v>12.007874015748031</v>
      </c>
      <c r="G16" s="3">
        <v>12.007874015748031</v>
      </c>
      <c r="H16" s="3">
        <v>0.76771653543307095</v>
      </c>
      <c r="I16">
        <v>-13.745999999999999</v>
      </c>
      <c r="J16">
        <v>68.004999999999995</v>
      </c>
      <c r="K16">
        <v>1.48</v>
      </c>
      <c r="L16">
        <v>28999.999999999996</v>
      </c>
      <c r="M16">
        <v>0.03</v>
      </c>
      <c r="N16">
        <v>1.6E-2</v>
      </c>
      <c r="O16">
        <v>0.1</v>
      </c>
      <c r="P16">
        <v>56.694999999999993</v>
      </c>
      <c r="Q16">
        <v>3</v>
      </c>
      <c r="R16">
        <v>3</v>
      </c>
      <c r="S16">
        <v>1</v>
      </c>
      <c r="T16">
        <v>3</v>
      </c>
      <c r="U16" s="3">
        <v>5.1181102362204731</v>
      </c>
      <c r="V16" s="3">
        <v>0.15544624589249179</v>
      </c>
      <c r="W16" s="3">
        <v>0.39882338334676687</v>
      </c>
      <c r="X16">
        <v>1</v>
      </c>
      <c r="Y16">
        <v>-269.76</v>
      </c>
      <c r="Z16">
        <v>8.0000000000000002E-3</v>
      </c>
      <c r="AA16">
        <v>72</v>
      </c>
      <c r="AB16">
        <v>1</v>
      </c>
      <c r="AC16">
        <v>78.740157480314963</v>
      </c>
      <c r="AD16">
        <v>1</v>
      </c>
      <c r="AE16">
        <v>4</v>
      </c>
      <c r="AF16">
        <v>800</v>
      </c>
      <c r="AG16">
        <v>1</v>
      </c>
      <c r="AH16" s="2">
        <v>0.71259842519685046</v>
      </c>
      <c r="AI16">
        <v>0.3</v>
      </c>
      <c r="AJ16">
        <v>0.5</v>
      </c>
      <c r="AK16">
        <v>1.480478515625</v>
      </c>
      <c r="AL16" s="6">
        <v>43</v>
      </c>
      <c r="AM16">
        <f t="shared" si="0"/>
        <v>2.6923894473393627E-2</v>
      </c>
      <c r="AN16">
        <v>4.5</v>
      </c>
      <c r="AO16">
        <f t="shared" si="1"/>
        <v>1.1549857028675474</v>
      </c>
    </row>
    <row r="17" spans="1:41" ht="15.75" thickBot="1" x14ac:dyDescent="0.3">
      <c r="A17">
        <v>16</v>
      </c>
      <c r="B17" t="s">
        <v>61</v>
      </c>
      <c r="C17" t="s">
        <v>65</v>
      </c>
      <c r="D17">
        <v>1022</v>
      </c>
      <c r="E17">
        <v>1</v>
      </c>
      <c r="F17" s="3">
        <v>12.007874015748031</v>
      </c>
      <c r="G17" s="3">
        <v>12.007874015748031</v>
      </c>
      <c r="H17" s="3">
        <v>0.76771653543307095</v>
      </c>
      <c r="I17">
        <v>-14.166499999999999</v>
      </c>
      <c r="J17">
        <v>66.11999999999999</v>
      </c>
      <c r="K17">
        <v>1.55</v>
      </c>
      <c r="L17">
        <v>28999.999999999996</v>
      </c>
      <c r="M17">
        <v>2.5000000000000001E-2</v>
      </c>
      <c r="N17">
        <v>0.01</v>
      </c>
      <c r="O17">
        <v>0.1</v>
      </c>
      <c r="P17">
        <v>58.58</v>
      </c>
      <c r="Q17">
        <v>3</v>
      </c>
      <c r="R17">
        <v>3</v>
      </c>
      <c r="S17">
        <v>1</v>
      </c>
      <c r="T17">
        <v>3</v>
      </c>
      <c r="U17" s="3">
        <v>5.1181102362204731</v>
      </c>
      <c r="V17" s="3">
        <v>0.15544624589249179</v>
      </c>
      <c r="W17" s="3">
        <v>0.39882338334676687</v>
      </c>
      <c r="X17">
        <v>1</v>
      </c>
      <c r="Y17">
        <v>-539.52</v>
      </c>
      <c r="Z17">
        <v>8.0000000000000002E-3</v>
      </c>
      <c r="AA17">
        <v>72</v>
      </c>
      <c r="AB17">
        <v>1</v>
      </c>
      <c r="AC17">
        <v>78.740157480314963</v>
      </c>
      <c r="AD17">
        <v>1</v>
      </c>
      <c r="AE17">
        <v>4</v>
      </c>
      <c r="AF17">
        <v>800</v>
      </c>
      <c r="AG17">
        <v>1</v>
      </c>
      <c r="AH17" s="2">
        <v>0.71259842519685046</v>
      </c>
      <c r="AI17">
        <v>0.3</v>
      </c>
      <c r="AJ17">
        <v>0.5</v>
      </c>
      <c r="AK17">
        <v>2.083251953125</v>
      </c>
      <c r="AL17" s="6">
        <v>50</v>
      </c>
      <c r="AM17">
        <f t="shared" si="0"/>
        <v>1.4102668362605153E-2</v>
      </c>
      <c r="AN17">
        <v>8</v>
      </c>
      <c r="AO17">
        <f t="shared" si="1"/>
        <v>0.7100074982485618</v>
      </c>
    </row>
    <row r="18" spans="1:41" ht="15.75" thickBot="1" x14ac:dyDescent="0.3">
      <c r="A18">
        <v>17</v>
      </c>
      <c r="B18" t="s">
        <v>67</v>
      </c>
      <c r="D18">
        <v>1001</v>
      </c>
      <c r="E18">
        <v>1</v>
      </c>
      <c r="F18">
        <v>13.5</v>
      </c>
      <c r="G18">
        <v>24</v>
      </c>
      <c r="H18">
        <v>1.25</v>
      </c>
      <c r="I18">
        <v>-5.34</v>
      </c>
      <c r="J18">
        <v>70</v>
      </c>
      <c r="K18">
        <v>1.46</v>
      </c>
      <c r="L18" s="1">
        <v>29000</v>
      </c>
      <c r="M18">
        <v>0.04</v>
      </c>
      <c r="N18">
        <v>0.01</v>
      </c>
      <c r="O18">
        <v>0.11799999999999999</v>
      </c>
      <c r="P18">
        <f>J18</f>
        <v>70</v>
      </c>
      <c r="Q18">
        <v>4</v>
      </c>
      <c r="R18">
        <v>4</v>
      </c>
      <c r="S18">
        <v>0</v>
      </c>
      <c r="T18">
        <v>3</v>
      </c>
      <c r="U18">
        <v>5</v>
      </c>
      <c r="V18">
        <v>0.2</v>
      </c>
      <c r="W18">
        <v>1</v>
      </c>
      <c r="X18">
        <v>1</v>
      </c>
      <c r="Y18">
        <v>0</v>
      </c>
      <c r="Z18">
        <v>8.0000000000000002E-3</v>
      </c>
      <c r="AA18">
        <v>72</v>
      </c>
      <c r="AB18">
        <v>1</v>
      </c>
      <c r="AC18">
        <v>93.75</v>
      </c>
      <c r="AD18">
        <v>1</v>
      </c>
      <c r="AE18">
        <v>4</v>
      </c>
      <c r="AF18">
        <v>800</v>
      </c>
      <c r="AG18">
        <v>1</v>
      </c>
      <c r="AH18">
        <f t="shared" ref="AH18" si="2">SQRT(W18*4/3.1416)</f>
        <v>1.1283778477771595</v>
      </c>
      <c r="AI18">
        <v>0.3</v>
      </c>
      <c r="AJ18">
        <v>0.5</v>
      </c>
      <c r="AK18">
        <v>0.20278906250000001</v>
      </c>
      <c r="AL18" s="6">
        <v>47</v>
      </c>
      <c r="AM18">
        <f t="shared" si="0"/>
        <v>6.5226190393179478E-2</v>
      </c>
      <c r="AN18">
        <v>5</v>
      </c>
      <c r="AO18">
        <f t="shared" si="1"/>
        <v>3.0587728804609524</v>
      </c>
    </row>
    <row r="19" spans="1:41" ht="15.75" thickBot="1" x14ac:dyDescent="0.3">
      <c r="A19">
        <v>18</v>
      </c>
      <c r="B19" t="s">
        <v>32</v>
      </c>
      <c r="D19">
        <v>1002</v>
      </c>
      <c r="E19">
        <v>1</v>
      </c>
      <c r="F19">
        <v>13.5</v>
      </c>
      <c r="G19">
        <v>24</v>
      </c>
      <c r="H19">
        <v>1.25</v>
      </c>
      <c r="I19">
        <v>-5.0999999999999996</v>
      </c>
      <c r="J19">
        <v>106.4</v>
      </c>
      <c r="K19">
        <v>1.1599999999999999</v>
      </c>
      <c r="L19" s="1">
        <v>29000</v>
      </c>
      <c r="M19">
        <v>0.02</v>
      </c>
      <c r="N19">
        <v>1.6E-2</v>
      </c>
      <c r="O19">
        <v>0.08</v>
      </c>
      <c r="P19">
        <f t="shared" ref="P19:P21" si="3">J19</f>
        <v>106.4</v>
      </c>
      <c r="Q19">
        <v>3</v>
      </c>
      <c r="R19">
        <v>3</v>
      </c>
      <c r="S19">
        <v>0</v>
      </c>
      <c r="T19">
        <v>3</v>
      </c>
      <c r="U19">
        <v>5</v>
      </c>
      <c r="V19">
        <v>0.2</v>
      </c>
      <c r="W19">
        <v>0.79</v>
      </c>
      <c r="X19">
        <v>1</v>
      </c>
      <c r="Y19">
        <v>0</v>
      </c>
      <c r="Z19">
        <v>8.0000000000000002E-3</v>
      </c>
      <c r="AA19">
        <v>72</v>
      </c>
      <c r="AB19">
        <v>1</v>
      </c>
      <c r="AC19">
        <v>93.75</v>
      </c>
      <c r="AD19">
        <v>1</v>
      </c>
      <c r="AE19">
        <v>4</v>
      </c>
      <c r="AF19">
        <v>800</v>
      </c>
      <c r="AG19">
        <v>1</v>
      </c>
      <c r="AH19">
        <v>1</v>
      </c>
      <c r="AI19">
        <v>0.3</v>
      </c>
      <c r="AJ19">
        <v>0.5</v>
      </c>
      <c r="AK19">
        <v>2.05743408203125</v>
      </c>
      <c r="AL19" s="6">
        <v>40</v>
      </c>
      <c r="AM19">
        <f t="shared" si="0"/>
        <v>9.7614007512793977E-2</v>
      </c>
      <c r="AN19">
        <v>7</v>
      </c>
      <c r="AO19">
        <f t="shared" si="1"/>
        <v>0.80994672278811186</v>
      </c>
    </row>
    <row r="20" spans="1:41" ht="15.75" thickBot="1" x14ac:dyDescent="0.3">
      <c r="A20">
        <v>19</v>
      </c>
      <c r="B20" t="s">
        <v>33</v>
      </c>
      <c r="D20">
        <v>1003</v>
      </c>
      <c r="E20">
        <v>1</v>
      </c>
      <c r="F20">
        <v>13.5</v>
      </c>
      <c r="G20">
        <v>24</v>
      </c>
      <c r="H20">
        <v>1.25</v>
      </c>
      <c r="I20">
        <v>-5</v>
      </c>
      <c r="J20">
        <v>100</v>
      </c>
      <c r="K20">
        <v>1.27</v>
      </c>
      <c r="L20" s="1">
        <v>29000</v>
      </c>
      <c r="M20">
        <v>0.03</v>
      </c>
      <c r="N20">
        <v>1.2E-2</v>
      </c>
      <c r="O20">
        <v>8.5999999999999993E-2</v>
      </c>
      <c r="P20">
        <f t="shared" si="3"/>
        <v>100</v>
      </c>
      <c r="Q20">
        <v>3</v>
      </c>
      <c r="R20">
        <v>3</v>
      </c>
      <c r="S20">
        <v>0</v>
      </c>
      <c r="T20">
        <v>3</v>
      </c>
      <c r="U20">
        <v>5</v>
      </c>
      <c r="V20">
        <v>0.2</v>
      </c>
      <c r="W20">
        <v>0.79</v>
      </c>
      <c r="X20">
        <v>1</v>
      </c>
      <c r="Y20">
        <v>0</v>
      </c>
      <c r="Z20">
        <v>8.0000000000000002E-3</v>
      </c>
      <c r="AA20">
        <v>72</v>
      </c>
      <c r="AB20">
        <v>1</v>
      </c>
      <c r="AC20">
        <v>93.75</v>
      </c>
      <c r="AD20">
        <v>1</v>
      </c>
      <c r="AE20">
        <v>4</v>
      </c>
      <c r="AF20">
        <v>800</v>
      </c>
      <c r="AG20">
        <v>1</v>
      </c>
      <c r="AH20">
        <v>1</v>
      </c>
      <c r="AI20">
        <v>0.3</v>
      </c>
      <c r="AJ20">
        <v>0.5</v>
      </c>
      <c r="AK20">
        <v>0.20278906250000001</v>
      </c>
      <c r="AL20" s="6">
        <v>40</v>
      </c>
      <c r="AM20">
        <f t="shared" si="0"/>
        <v>0.10159580189461891</v>
      </c>
      <c r="AN20">
        <v>6</v>
      </c>
      <c r="AO20">
        <f t="shared" si="1"/>
        <v>1.5247091565136826</v>
      </c>
    </row>
    <row r="21" spans="1:41" ht="15.75" thickBot="1" x14ac:dyDescent="0.3">
      <c r="A21">
        <v>20</v>
      </c>
      <c r="B21" t="s">
        <v>34</v>
      </c>
      <c r="D21">
        <v>1004</v>
      </c>
      <c r="E21">
        <v>1</v>
      </c>
      <c r="F21">
        <v>13.5</v>
      </c>
      <c r="G21">
        <v>24</v>
      </c>
      <c r="H21">
        <v>1.25</v>
      </c>
      <c r="I21">
        <v>-5.47</v>
      </c>
      <c r="J21">
        <v>144.4</v>
      </c>
      <c r="K21" s="3">
        <f>158/J21</f>
        <v>1.0941828254847645</v>
      </c>
      <c r="L21" s="1">
        <v>24000</v>
      </c>
      <c r="M21">
        <v>0.01</v>
      </c>
      <c r="N21">
        <v>1.2E-2</v>
      </c>
      <c r="O21">
        <v>4.9000000000000002E-2</v>
      </c>
      <c r="P21">
        <f t="shared" si="3"/>
        <v>144.4</v>
      </c>
      <c r="Q21">
        <v>3</v>
      </c>
      <c r="R21">
        <v>3</v>
      </c>
      <c r="S21">
        <v>0</v>
      </c>
      <c r="T21">
        <v>3</v>
      </c>
      <c r="U21">
        <v>5</v>
      </c>
      <c r="V21">
        <v>0.2</v>
      </c>
      <c r="W21">
        <v>0.79</v>
      </c>
      <c r="X21">
        <v>1</v>
      </c>
      <c r="Y21">
        <v>0</v>
      </c>
      <c r="Z21">
        <v>1.4999999999999999E-2</v>
      </c>
      <c r="AA21">
        <v>72</v>
      </c>
      <c r="AB21">
        <v>1</v>
      </c>
      <c r="AC21">
        <v>93.75</v>
      </c>
      <c r="AD21">
        <v>1</v>
      </c>
      <c r="AE21">
        <v>4</v>
      </c>
      <c r="AF21">
        <v>800</v>
      </c>
      <c r="AG21">
        <v>1</v>
      </c>
      <c r="AH21">
        <v>1</v>
      </c>
      <c r="AI21">
        <v>0.3</v>
      </c>
      <c r="AJ21">
        <v>0.5</v>
      </c>
      <c r="AK21">
        <v>2.2919921875</v>
      </c>
      <c r="AL21" s="6">
        <v>40</v>
      </c>
      <c r="AM21">
        <f t="shared" si="0"/>
        <v>8.1576860892851127E-2</v>
      </c>
      <c r="AN21">
        <v>18</v>
      </c>
      <c r="AO21">
        <f t="shared" si="1"/>
        <v>0.22208679260682279</v>
      </c>
    </row>
    <row r="22" spans="1:41" ht="15.75" thickBot="1" x14ac:dyDescent="0.3">
      <c r="A22">
        <v>21</v>
      </c>
      <c r="B22" t="s">
        <v>35</v>
      </c>
      <c r="D22">
        <v>1005</v>
      </c>
      <c r="E22">
        <v>1</v>
      </c>
      <c r="F22">
        <v>18</v>
      </c>
      <c r="G22">
        <v>18</v>
      </c>
      <c r="H22">
        <v>1</v>
      </c>
      <c r="I22">
        <v>-4.57</v>
      </c>
      <c r="J22">
        <v>64.400000000000006</v>
      </c>
      <c r="K22">
        <v>1.45</v>
      </c>
      <c r="L22" s="1">
        <v>18000</v>
      </c>
      <c r="M22">
        <v>0.04</v>
      </c>
      <c r="N22">
        <v>1.6E-2</v>
      </c>
      <c r="O22">
        <v>0.11799999999999999</v>
      </c>
      <c r="P22">
        <v>68.5</v>
      </c>
      <c r="Q22">
        <v>3</v>
      </c>
      <c r="R22">
        <v>3</v>
      </c>
      <c r="S22">
        <v>1</v>
      </c>
      <c r="T22">
        <v>3</v>
      </c>
      <c r="U22">
        <v>4.5</v>
      </c>
      <c r="V22">
        <v>0.2</v>
      </c>
      <c r="W22">
        <v>0.44</v>
      </c>
      <c r="X22">
        <v>1</v>
      </c>
      <c r="Y22">
        <v>-232</v>
      </c>
      <c r="Z22">
        <v>8.0000000000000002E-3</v>
      </c>
      <c r="AA22">
        <v>72</v>
      </c>
      <c r="AB22">
        <v>1</v>
      </c>
      <c r="AC22">
        <v>54</v>
      </c>
      <c r="AD22">
        <v>1</v>
      </c>
      <c r="AE22">
        <v>3</v>
      </c>
      <c r="AF22">
        <v>800</v>
      </c>
      <c r="AG22">
        <v>1</v>
      </c>
      <c r="AH22" s="2">
        <v>0.74803149606299213</v>
      </c>
      <c r="AI22">
        <v>0.3</v>
      </c>
      <c r="AJ22">
        <v>1</v>
      </c>
      <c r="AK22">
        <v>0.80156249999999996</v>
      </c>
      <c r="AL22" s="6">
        <v>40</v>
      </c>
      <c r="AM22">
        <f t="shared" si="0"/>
        <v>3.1869190110769732E-2</v>
      </c>
      <c r="AN22">
        <v>10</v>
      </c>
      <c r="AO22">
        <f t="shared" si="1"/>
        <v>1.0065319552438072</v>
      </c>
    </row>
    <row r="23" spans="1:41" ht="15.75" thickBot="1" x14ac:dyDescent="0.3">
      <c r="A23">
        <v>22</v>
      </c>
      <c r="B23" t="s">
        <v>36</v>
      </c>
      <c r="D23">
        <v>1006</v>
      </c>
      <c r="E23">
        <v>1</v>
      </c>
      <c r="F23">
        <v>18</v>
      </c>
      <c r="G23">
        <v>18</v>
      </c>
      <c r="H23">
        <v>1</v>
      </c>
      <c r="I23">
        <v>-5.21</v>
      </c>
      <c r="J23">
        <v>100</v>
      </c>
      <c r="K23">
        <v>1.27</v>
      </c>
      <c r="L23" s="1">
        <v>30000</v>
      </c>
      <c r="M23" s="2">
        <v>2.8000000000000001E-2</v>
      </c>
      <c r="N23">
        <v>1.2E-2</v>
      </c>
      <c r="O23">
        <v>0.08</v>
      </c>
      <c r="P23">
        <v>101.1</v>
      </c>
      <c r="Q23">
        <v>3</v>
      </c>
      <c r="R23">
        <v>3</v>
      </c>
      <c r="S23">
        <v>1</v>
      </c>
      <c r="T23">
        <v>3</v>
      </c>
      <c r="U23">
        <v>3.5</v>
      </c>
      <c r="V23">
        <v>0.2</v>
      </c>
      <c r="W23">
        <v>0.44</v>
      </c>
      <c r="X23">
        <v>1</v>
      </c>
      <c r="Y23">
        <v>-252</v>
      </c>
      <c r="Z23">
        <v>8.0000000000000002E-3</v>
      </c>
      <c r="AA23">
        <v>72</v>
      </c>
      <c r="AB23">
        <v>1</v>
      </c>
      <c r="AC23">
        <v>54</v>
      </c>
      <c r="AD23">
        <v>1</v>
      </c>
      <c r="AE23">
        <v>3</v>
      </c>
      <c r="AF23">
        <v>800</v>
      </c>
      <c r="AG23">
        <v>1</v>
      </c>
      <c r="AH23" s="2">
        <v>0.74803149606299213</v>
      </c>
      <c r="AI23">
        <v>0.3</v>
      </c>
      <c r="AJ23">
        <v>1</v>
      </c>
      <c r="AK23">
        <v>1.16644287109375</v>
      </c>
      <c r="AL23" s="6">
        <v>40</v>
      </c>
      <c r="AM23">
        <f t="shared" si="0"/>
        <v>3.3215930923401006E-2</v>
      </c>
      <c r="AN23">
        <v>13</v>
      </c>
      <c r="AO23">
        <f t="shared" si="1"/>
        <v>0.48163099838931456</v>
      </c>
    </row>
    <row r="24" spans="1:41" ht="15.75" thickBot="1" x14ac:dyDescent="0.3">
      <c r="A24">
        <v>23</v>
      </c>
      <c r="B24" t="s">
        <v>37</v>
      </c>
      <c r="D24">
        <v>1007</v>
      </c>
      <c r="E24">
        <v>1</v>
      </c>
      <c r="F24">
        <v>18</v>
      </c>
      <c r="G24">
        <v>18</v>
      </c>
      <c r="H24">
        <v>1</v>
      </c>
      <c r="I24">
        <v>-5.16</v>
      </c>
      <c r="J24">
        <v>106.4</v>
      </c>
      <c r="K24">
        <v>1.1599999999999999</v>
      </c>
      <c r="L24" s="1">
        <v>26000</v>
      </c>
      <c r="M24" s="2">
        <v>2.5000000000000001E-2</v>
      </c>
      <c r="N24">
        <v>1.6E-2</v>
      </c>
      <c r="O24">
        <v>8.5999999999999993E-2</v>
      </c>
      <c r="P24">
        <v>84.6</v>
      </c>
      <c r="Q24">
        <v>3</v>
      </c>
      <c r="R24">
        <v>3</v>
      </c>
      <c r="S24">
        <v>1</v>
      </c>
      <c r="T24">
        <v>3</v>
      </c>
      <c r="U24">
        <v>3.5</v>
      </c>
      <c r="V24">
        <v>0.2</v>
      </c>
      <c r="W24">
        <v>0.44</v>
      </c>
      <c r="X24">
        <v>1</v>
      </c>
      <c r="Y24">
        <v>-252</v>
      </c>
      <c r="Z24">
        <v>8.0000000000000002E-3</v>
      </c>
      <c r="AA24">
        <v>72</v>
      </c>
      <c r="AB24">
        <v>1</v>
      </c>
      <c r="AC24">
        <v>54</v>
      </c>
      <c r="AD24">
        <v>1</v>
      </c>
      <c r="AE24">
        <v>3</v>
      </c>
      <c r="AF24">
        <v>800</v>
      </c>
      <c r="AG24">
        <v>1</v>
      </c>
      <c r="AH24" s="2">
        <v>0.74803149606299213</v>
      </c>
      <c r="AI24">
        <v>0.3</v>
      </c>
      <c r="AJ24">
        <v>1</v>
      </c>
      <c r="AK24">
        <v>0.6875</v>
      </c>
      <c r="AL24" s="6">
        <v>40</v>
      </c>
      <c r="AM24">
        <f t="shared" si="0"/>
        <v>4.7231714258318749E-2</v>
      </c>
      <c r="AN24">
        <v>12</v>
      </c>
      <c r="AO24">
        <f t="shared" si="1"/>
        <v>0.3799702630663962</v>
      </c>
    </row>
    <row r="25" spans="1:41" ht="15.75" thickBot="1" x14ac:dyDescent="0.3">
      <c r="A25">
        <v>24</v>
      </c>
      <c r="B25" t="s">
        <v>38</v>
      </c>
      <c r="D25">
        <v>1008</v>
      </c>
      <c r="E25">
        <v>1</v>
      </c>
      <c r="F25">
        <v>18</v>
      </c>
      <c r="G25">
        <v>18</v>
      </c>
      <c r="H25">
        <v>1</v>
      </c>
      <c r="I25">
        <v>-5.58</v>
      </c>
      <c r="J25">
        <v>124.2</v>
      </c>
      <c r="K25">
        <v>1.27</v>
      </c>
      <c r="L25" s="1">
        <v>29000</v>
      </c>
      <c r="M25">
        <v>0.05</v>
      </c>
      <c r="N25">
        <v>0.01</v>
      </c>
      <c r="O25">
        <v>4.9000000000000002E-2</v>
      </c>
      <c r="P25">
        <v>140.5</v>
      </c>
      <c r="Q25">
        <v>3</v>
      </c>
      <c r="R25">
        <v>3</v>
      </c>
      <c r="S25">
        <v>1</v>
      </c>
      <c r="T25">
        <v>3</v>
      </c>
      <c r="U25">
        <v>3.5</v>
      </c>
      <c r="V25">
        <v>0.2</v>
      </c>
      <c r="W25">
        <v>0.44</v>
      </c>
      <c r="X25">
        <v>1</v>
      </c>
      <c r="Y25">
        <v>-263</v>
      </c>
      <c r="Z25">
        <v>0.03</v>
      </c>
      <c r="AA25">
        <v>72</v>
      </c>
      <c r="AB25">
        <v>1</v>
      </c>
      <c r="AC25">
        <v>54</v>
      </c>
      <c r="AD25">
        <v>1</v>
      </c>
      <c r="AE25">
        <v>3</v>
      </c>
      <c r="AF25">
        <v>800</v>
      </c>
      <c r="AG25">
        <v>1</v>
      </c>
      <c r="AH25" s="2">
        <v>0.74803149606299213</v>
      </c>
      <c r="AI25">
        <v>0.3</v>
      </c>
      <c r="AJ25">
        <v>1</v>
      </c>
      <c r="AK25">
        <v>1.26531982421875</v>
      </c>
      <c r="AL25" s="6">
        <v>40</v>
      </c>
      <c r="AM25">
        <f t="shared" si="0"/>
        <v>3.6990098394578709E-2</v>
      </c>
      <c r="AN25">
        <v>18</v>
      </c>
      <c r="AO25">
        <f t="shared" si="1"/>
        <v>0.28549922900024405</v>
      </c>
    </row>
    <row r="30" spans="1:41" x14ac:dyDescent="0.25">
      <c r="M30" s="1"/>
    </row>
    <row r="31" spans="1:41" x14ac:dyDescent="0.25">
      <c r="M31" s="1"/>
    </row>
    <row r="32" spans="1:41" x14ac:dyDescent="0.25">
      <c r="M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2020-04-06T21:16:43Z</dcterms:modified>
</cp:coreProperties>
</file>