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NIVERSITIES\UniBosque\PREGRADO 2021-2\PROYECTO NÚCLEO 2\PRIMER CORTE\"/>
    </mc:Choice>
  </mc:AlternateContent>
  <bookViews>
    <workbookView xWindow="0" yWindow="0" windowWidth="20490" windowHeight="7650" activeTab="1"/>
  </bookViews>
  <sheets>
    <sheet name="NÓMINA" sheetId="1" r:id="rId1"/>
    <sheet name="PILA" sheetId="2" r:id="rId2"/>
  </sheets>
  <definedNames>
    <definedName name="_xlnm._FilterDatabase" localSheetId="0" hidden="1">NÓMINA!$A$6:$X$14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I6" i="2"/>
  <c r="L5" i="2"/>
  <c r="I5" i="2"/>
  <c r="L4" i="2"/>
  <c r="I4" i="2"/>
  <c r="AA14" i="1"/>
  <c r="AA13" i="1"/>
  <c r="AA12" i="1"/>
  <c r="Z12" i="1" s="1"/>
  <c r="AA11" i="1"/>
  <c r="AA10" i="1"/>
  <c r="Z10" i="1" s="1"/>
  <c r="AA9" i="1"/>
  <c r="Z9" i="1" s="1"/>
  <c r="AA8" i="1"/>
  <c r="Z8" i="1" s="1"/>
  <c r="AA7" i="1"/>
  <c r="Z7" i="1" s="1"/>
  <c r="Z14" i="1"/>
  <c r="Z13" i="1"/>
  <c r="Z11" i="1"/>
  <c r="AC14" i="1" l="1"/>
  <c r="AB14" i="1"/>
  <c r="AC11" i="1"/>
  <c r="AC10" i="1"/>
  <c r="AC9" i="1"/>
  <c r="AC8" i="1"/>
  <c r="AB8" i="1"/>
  <c r="AB7" i="1"/>
  <c r="AC13" i="1"/>
  <c r="AB13" i="1"/>
  <c r="AB12" i="1"/>
  <c r="AB10" i="1"/>
  <c r="AB9" i="1"/>
  <c r="AC12" i="1"/>
  <c r="AC7" i="1"/>
  <c r="AB11" i="1"/>
</calcChain>
</file>

<file path=xl/comments1.xml><?xml version="1.0" encoding="utf-8"?>
<comments xmlns="http://schemas.openxmlformats.org/spreadsheetml/2006/main">
  <authors>
    <author>wilson.rojasreales@outlook.com</author>
  </authors>
  <commentList>
    <comment ref="Y6" authorId="0" shapeId="0">
      <text>
        <r>
          <rPr>
            <b/>
            <sz val="9"/>
            <color indexed="81"/>
            <rFont val="Tahoma"/>
            <family val="2"/>
          </rPr>
          <t>Fondo de Solidaridad Pensional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 xml:space="preserve">Ingreso Base Cotización
</t>
        </r>
      </text>
    </comment>
  </commentList>
</comments>
</file>

<file path=xl/sharedStrings.xml><?xml version="1.0" encoding="utf-8"?>
<sst xmlns="http://schemas.openxmlformats.org/spreadsheetml/2006/main" count="93" uniqueCount="59">
  <si>
    <t>TIPO DOCUMENTO APORTANTE</t>
  </si>
  <si>
    <t>NUMERO DOCUMENTO APORTANTE</t>
  </si>
  <si>
    <t>RAZON SOCIAL</t>
  </si>
  <si>
    <t>INCAPACIDADES</t>
  </si>
  <si>
    <t>NI</t>
  </si>
  <si>
    <t>20181520058002407</t>
  </si>
  <si>
    <t>REQUERIMIENTO</t>
  </si>
  <si>
    <t>Datos básicos del trabajador o asociado</t>
  </si>
  <si>
    <t>ORDEN</t>
  </si>
  <si>
    <t>NOMBRE COTIZANTE</t>
  </si>
  <si>
    <t>MES</t>
  </si>
  <si>
    <t>Sueldo Básico</t>
  </si>
  <si>
    <t>Apoyo de Sostenimiento</t>
  </si>
  <si>
    <t>Hora Extra Diurna</t>
  </si>
  <si>
    <t>Hora Extra faltantes</t>
  </si>
  <si>
    <t>Comisiones</t>
  </si>
  <si>
    <t>Vacaciones Disfrutadas</t>
  </si>
  <si>
    <t>Vacaciones Compensadas en dinero</t>
  </si>
  <si>
    <t>Aj Apor Ins Empleador(CF)</t>
  </si>
  <si>
    <t>Bono de Retiro</t>
  </si>
  <si>
    <t>Compensación PrimaVaca CF</t>
  </si>
  <si>
    <t>CC</t>
  </si>
  <si>
    <t>REFERENCIA</t>
  </si>
  <si>
    <t>SOLICITUD</t>
  </si>
  <si>
    <t>Empresa XYZ</t>
  </si>
  <si>
    <t>TIPO DOC</t>
  </si>
  <si>
    <t>NÚMERO</t>
  </si>
  <si>
    <t>CARGO</t>
  </si>
  <si>
    <t>AÑO</t>
  </si>
  <si>
    <t>SALARIO</t>
  </si>
  <si>
    <t>DIAS TRAB</t>
  </si>
  <si>
    <t>DIAS INCAP</t>
  </si>
  <si>
    <t>DIAS LICEN</t>
  </si>
  <si>
    <t>Pedro Ávila García</t>
  </si>
  <si>
    <t>Operador</t>
  </si>
  <si>
    <t>TOTAL DIAS</t>
  </si>
  <si>
    <t>F.INGRESO</t>
  </si>
  <si>
    <t>dd/mm/aaaa</t>
  </si>
  <si>
    <t>INGRESO TOTAL</t>
  </si>
  <si>
    <t>DEDUCCIONES</t>
  </si>
  <si>
    <t>SALUD</t>
  </si>
  <si>
    <t>PENSIÓN</t>
  </si>
  <si>
    <t>ARL</t>
  </si>
  <si>
    <t>OJO</t>
  </si>
  <si>
    <t>EMPRESA</t>
  </si>
  <si>
    <t>EMPLEADO</t>
  </si>
  <si>
    <t>EMPLEADOR</t>
  </si>
  <si>
    <t>IBC</t>
  </si>
  <si>
    <t>COT_OBLIGATORIA</t>
  </si>
  <si>
    <t>COT_PAGADA</t>
  </si>
  <si>
    <t>TARIFA</t>
  </si>
  <si>
    <t>FSP</t>
  </si>
  <si>
    <t>DIFERENCIA</t>
  </si>
  <si>
    <t>ESTADO</t>
  </si>
  <si>
    <t>FECHA DE PAGO</t>
  </si>
  <si>
    <t>02.02.2021</t>
  </si>
  <si>
    <t>MORA</t>
  </si>
  <si>
    <t>OMISO / MORA</t>
  </si>
  <si>
    <t>INEXACTO / 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</si>
</sst>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2" borderId="0" xfId="0" applyFont="1" applyFill="1"/>
    <xf numFmtId="3" fontId="0" fillId="0" borderId="0" xfId="0" applyNumberFormat="1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10" fontId="1" fillId="0" borderId="0" xfId="0" applyNumberFormat="1" applyFont="1"/>
    <xf numFmtId="3" fontId="0" fillId="3" borderId="0" xfId="0" applyNumberFormat="1" applyFill="1"/>
    <xf numFmtId="0" fontId="1" fillId="0" borderId="1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22"/>
  <sheetViews>
    <sheetView topLeftCell="O1" workbookViewId="0">
      <selection activeCell="AB7" sqref="AB7"/>
    </sheetView>
  </sheetViews>
  <sheetFormatPr baseColWidth="10" defaultRowHeight="15" x14ac:dyDescent="0.25"/>
  <cols>
    <col min="2" max="2" width="9.85546875" customWidth="1"/>
    <col min="3" max="3" width="15.28515625" customWidth="1"/>
    <col min="4" max="4" width="21" customWidth="1"/>
    <col min="5" max="5" width="9.42578125" bestFit="1" customWidth="1"/>
    <col min="6" max="6" width="5.140625" bestFit="1" customWidth="1"/>
    <col min="7" max="7" width="4.7109375" style="5" bestFit="1" customWidth="1"/>
    <col min="8" max="8" width="9" customWidth="1"/>
    <col min="9" max="9" width="20.28515625" customWidth="1"/>
    <col min="10" max="10" width="15.85546875" customWidth="1"/>
    <col min="11" max="11" width="10.5703125" bestFit="1" customWidth="1"/>
    <col min="13" max="13" width="12.85546875" customWidth="1"/>
    <col min="14" max="14" width="12.7109375" customWidth="1"/>
    <col min="15" max="15" width="13.7109375" customWidth="1"/>
    <col min="22" max="22" width="12.5703125" customWidth="1"/>
    <col min="24" max="24" width="15.42578125" bestFit="1" customWidth="1"/>
    <col min="25" max="26" width="11.28515625" customWidth="1"/>
    <col min="27" max="27" width="14.85546875" bestFit="1" customWidth="1"/>
    <col min="28" max="28" width="7.5703125" bestFit="1" customWidth="1"/>
    <col min="29" max="29" width="9" bestFit="1" customWidth="1"/>
    <col min="30" max="30" width="9.28515625" customWidth="1"/>
  </cols>
  <sheetData>
    <row r="2" spans="1:30" x14ac:dyDescent="0.25">
      <c r="AA2" t="s">
        <v>44</v>
      </c>
      <c r="AB2" s="13">
        <v>8.5000000000000006E-2</v>
      </c>
      <c r="AC2" s="12">
        <v>0.12</v>
      </c>
      <c r="AD2" s="14">
        <v>5.2199999999999998E-3</v>
      </c>
    </row>
    <row r="3" spans="1:30" x14ac:dyDescent="0.25">
      <c r="B3" s="3" t="s">
        <v>0</v>
      </c>
      <c r="C3" s="3" t="s">
        <v>1</v>
      </c>
      <c r="D3" s="3" t="s">
        <v>2</v>
      </c>
      <c r="I3" s="3" t="s">
        <v>22</v>
      </c>
      <c r="J3" s="3" t="s">
        <v>23</v>
      </c>
      <c r="AA3" t="s">
        <v>45</v>
      </c>
      <c r="AB3" s="12">
        <v>0.04</v>
      </c>
      <c r="AC3" s="12">
        <v>0.04</v>
      </c>
      <c r="AD3">
        <v>0</v>
      </c>
    </row>
    <row r="4" spans="1:30" x14ac:dyDescent="0.25">
      <c r="B4" t="s">
        <v>4</v>
      </c>
      <c r="C4">
        <v>860098765</v>
      </c>
      <c r="D4" t="s">
        <v>24</v>
      </c>
      <c r="I4" t="s">
        <v>5</v>
      </c>
      <c r="J4" t="s">
        <v>6</v>
      </c>
      <c r="K4" s="1"/>
      <c r="L4" s="1"/>
      <c r="M4" s="2"/>
      <c r="O4" s="8" t="s">
        <v>43</v>
      </c>
      <c r="R4" s="8" t="s">
        <v>43</v>
      </c>
      <c r="V4" s="8" t="s">
        <v>43</v>
      </c>
      <c r="Y4" s="8" t="s">
        <v>43</v>
      </c>
      <c r="Z4" s="8"/>
    </row>
    <row r="5" spans="1:30" x14ac:dyDescent="0.25">
      <c r="B5" t="s">
        <v>7</v>
      </c>
      <c r="AA5" s="9"/>
      <c r="AB5" s="10" t="s">
        <v>39</v>
      </c>
      <c r="AC5" s="10"/>
      <c r="AD5" s="10"/>
    </row>
    <row r="6" spans="1:30" x14ac:dyDescent="0.25">
      <c r="A6" t="s">
        <v>8</v>
      </c>
      <c r="B6" t="s">
        <v>25</v>
      </c>
      <c r="C6" t="s">
        <v>26</v>
      </c>
      <c r="D6" t="s">
        <v>9</v>
      </c>
      <c r="E6" t="s">
        <v>27</v>
      </c>
      <c r="F6" t="s">
        <v>28</v>
      </c>
      <c r="G6" s="5" t="s">
        <v>10</v>
      </c>
      <c r="H6" t="s">
        <v>29</v>
      </c>
      <c r="I6" t="s">
        <v>30</v>
      </c>
      <c r="J6" t="s">
        <v>31</v>
      </c>
      <c r="K6" t="s">
        <v>32</v>
      </c>
      <c r="L6" t="s">
        <v>35</v>
      </c>
      <c r="M6" t="s">
        <v>36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T6" t="s">
        <v>17</v>
      </c>
      <c r="U6" t="s">
        <v>18</v>
      </c>
      <c r="V6" t="s">
        <v>19</v>
      </c>
      <c r="W6" t="s">
        <v>20</v>
      </c>
      <c r="X6" t="s">
        <v>3</v>
      </c>
      <c r="Y6" s="8" t="s">
        <v>51</v>
      </c>
      <c r="Z6" s="8" t="s">
        <v>47</v>
      </c>
      <c r="AA6" s="11" t="s">
        <v>38</v>
      </c>
      <c r="AB6" s="11" t="s">
        <v>40</v>
      </c>
      <c r="AC6" s="11" t="s">
        <v>41</v>
      </c>
      <c r="AD6" s="11" t="s">
        <v>42</v>
      </c>
    </row>
    <row r="7" spans="1:30" x14ac:dyDescent="0.25">
      <c r="A7">
        <v>1</v>
      </c>
      <c r="B7" t="s">
        <v>21</v>
      </c>
      <c r="C7">
        <v>875655</v>
      </c>
      <c r="D7" t="s">
        <v>33</v>
      </c>
      <c r="E7" t="s">
        <v>34</v>
      </c>
      <c r="F7">
        <v>2017</v>
      </c>
      <c r="G7" s="5">
        <v>1</v>
      </c>
      <c r="H7" s="4">
        <v>3560000</v>
      </c>
      <c r="I7">
        <v>30</v>
      </c>
      <c r="L7">
        <v>30</v>
      </c>
      <c r="M7" t="s">
        <v>37</v>
      </c>
      <c r="N7" s="4">
        <v>5000000</v>
      </c>
      <c r="O7" s="4">
        <v>0</v>
      </c>
      <c r="P7" s="4">
        <v>0</v>
      </c>
      <c r="Q7" s="4">
        <v>0</v>
      </c>
      <c r="R7" s="4">
        <v>1595050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211601</v>
      </c>
      <c r="Y7" s="4">
        <v>1000</v>
      </c>
      <c r="Z7" s="4">
        <f>AA7-O7-V7-R7</f>
        <v>5210601</v>
      </c>
      <c r="AA7" s="4">
        <f>SUM(N7:X7)-Y7</f>
        <v>6805651</v>
      </c>
      <c r="AB7" s="4">
        <f>($Z$7*4)/100</f>
        <v>208424.04</v>
      </c>
      <c r="AC7" s="4">
        <f>($Z$7*4)/100</f>
        <v>208424.04</v>
      </c>
      <c r="AD7">
        <v>0</v>
      </c>
    </row>
    <row r="8" spans="1:30" x14ac:dyDescent="0.25">
      <c r="A8">
        <v>2</v>
      </c>
      <c r="B8" t="s">
        <v>21</v>
      </c>
      <c r="C8">
        <v>9780</v>
      </c>
      <c r="F8">
        <v>2017</v>
      </c>
      <c r="G8" s="5">
        <v>1</v>
      </c>
      <c r="I8">
        <v>23</v>
      </c>
      <c r="J8">
        <v>2</v>
      </c>
      <c r="K8">
        <v>5</v>
      </c>
      <c r="L8">
        <v>30</v>
      </c>
      <c r="N8" s="4">
        <v>5000000</v>
      </c>
      <c r="O8" s="4">
        <v>0</v>
      </c>
      <c r="P8" s="4">
        <v>0</v>
      </c>
      <c r="Q8" s="4">
        <v>0</v>
      </c>
      <c r="R8" s="4">
        <v>1686800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1000</v>
      </c>
      <c r="Z8" s="4">
        <f t="shared" ref="Z8:Z14" si="0">AA8-O8-V8-R8</f>
        <v>4999000</v>
      </c>
      <c r="AA8" s="4">
        <f t="shared" ref="AA8:AA14" si="1">SUM(N8:X8)-Y8</f>
        <v>6685800</v>
      </c>
      <c r="AB8" s="4">
        <f t="shared" ref="AB8:AC14" si="2">($Z$7*4)/100</f>
        <v>208424.04</v>
      </c>
      <c r="AC8" s="4">
        <f t="shared" si="2"/>
        <v>208424.04</v>
      </c>
      <c r="AD8">
        <v>0</v>
      </c>
    </row>
    <row r="9" spans="1:30" x14ac:dyDescent="0.25">
      <c r="A9">
        <v>3</v>
      </c>
      <c r="B9" t="s">
        <v>21</v>
      </c>
      <c r="C9">
        <v>9536</v>
      </c>
      <c r="F9">
        <v>2017</v>
      </c>
      <c r="G9" s="5">
        <v>1</v>
      </c>
      <c r="L9">
        <v>30</v>
      </c>
      <c r="N9" s="4">
        <v>5000000</v>
      </c>
      <c r="O9" s="4">
        <v>0</v>
      </c>
      <c r="P9" s="4">
        <v>0</v>
      </c>
      <c r="Q9" s="4">
        <v>0</v>
      </c>
      <c r="R9" s="4">
        <v>3283226</v>
      </c>
      <c r="S9" s="4">
        <v>0</v>
      </c>
      <c r="T9" s="4">
        <v>0</v>
      </c>
      <c r="U9" s="4">
        <v>0</v>
      </c>
      <c r="V9" s="4">
        <v>7967445</v>
      </c>
      <c r="W9" s="4">
        <v>0</v>
      </c>
      <c r="X9" s="4">
        <v>0</v>
      </c>
      <c r="Y9" s="4">
        <v>1000</v>
      </c>
      <c r="Z9" s="4">
        <f t="shared" si="0"/>
        <v>4999000</v>
      </c>
      <c r="AA9" s="4">
        <f t="shared" si="1"/>
        <v>16249671</v>
      </c>
      <c r="AB9" s="4">
        <f t="shared" si="2"/>
        <v>208424.04</v>
      </c>
      <c r="AC9" s="4">
        <f t="shared" si="2"/>
        <v>208424.04</v>
      </c>
      <c r="AD9">
        <v>0</v>
      </c>
    </row>
    <row r="10" spans="1:30" x14ac:dyDescent="0.25">
      <c r="A10">
        <v>4</v>
      </c>
      <c r="B10" t="s">
        <v>21</v>
      </c>
      <c r="C10">
        <v>9765</v>
      </c>
      <c r="F10">
        <v>2017</v>
      </c>
      <c r="G10" s="5">
        <v>1</v>
      </c>
      <c r="L10">
        <v>30</v>
      </c>
      <c r="N10" s="4">
        <v>7672257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1000</v>
      </c>
      <c r="Z10" s="4">
        <f t="shared" si="0"/>
        <v>7671257</v>
      </c>
      <c r="AA10" s="4">
        <f t="shared" si="1"/>
        <v>7671257</v>
      </c>
      <c r="AB10" s="4">
        <f t="shared" si="2"/>
        <v>208424.04</v>
      </c>
      <c r="AC10" s="4">
        <f t="shared" si="2"/>
        <v>208424.04</v>
      </c>
      <c r="AD10">
        <v>0</v>
      </c>
    </row>
    <row r="11" spans="1:30" x14ac:dyDescent="0.25">
      <c r="A11">
        <v>5</v>
      </c>
      <c r="B11" t="s">
        <v>21</v>
      </c>
      <c r="C11">
        <v>9396</v>
      </c>
      <c r="F11">
        <v>2017</v>
      </c>
      <c r="G11" s="5">
        <v>1</v>
      </c>
      <c r="L11">
        <v>30</v>
      </c>
      <c r="N11" s="4">
        <v>9270644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1000</v>
      </c>
      <c r="Z11" s="4">
        <f t="shared" si="0"/>
        <v>9269644</v>
      </c>
      <c r="AA11" s="4">
        <f t="shared" si="1"/>
        <v>9269644</v>
      </c>
      <c r="AB11" s="4">
        <f t="shared" si="2"/>
        <v>208424.04</v>
      </c>
      <c r="AC11" s="4">
        <f t="shared" si="2"/>
        <v>208424.04</v>
      </c>
      <c r="AD11">
        <v>0</v>
      </c>
    </row>
    <row r="12" spans="1:30" x14ac:dyDescent="0.25">
      <c r="A12">
        <v>6</v>
      </c>
      <c r="B12" t="s">
        <v>21</v>
      </c>
      <c r="C12">
        <v>9355</v>
      </c>
      <c r="F12">
        <v>2017</v>
      </c>
      <c r="G12" s="5">
        <v>1</v>
      </c>
      <c r="L12">
        <v>30</v>
      </c>
      <c r="N12" s="4">
        <v>9590321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1000</v>
      </c>
      <c r="Z12" s="4">
        <f t="shared" si="0"/>
        <v>9589321</v>
      </c>
      <c r="AA12" s="4">
        <f t="shared" si="1"/>
        <v>9589321</v>
      </c>
      <c r="AB12" s="4">
        <f t="shared" si="2"/>
        <v>208424.04</v>
      </c>
      <c r="AC12" s="4">
        <f t="shared" si="2"/>
        <v>208424.04</v>
      </c>
      <c r="AD12">
        <v>0</v>
      </c>
    </row>
    <row r="13" spans="1:30" x14ac:dyDescent="0.25">
      <c r="A13">
        <v>7</v>
      </c>
      <c r="B13" t="s">
        <v>21</v>
      </c>
      <c r="C13">
        <v>9372</v>
      </c>
      <c r="F13">
        <v>2017</v>
      </c>
      <c r="G13" s="5">
        <v>1</v>
      </c>
      <c r="L13">
        <v>30</v>
      </c>
      <c r="N13" s="4">
        <v>9590321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1000</v>
      </c>
      <c r="Z13" s="4">
        <f t="shared" si="0"/>
        <v>9589321</v>
      </c>
      <c r="AA13" s="4">
        <f t="shared" si="1"/>
        <v>9589321</v>
      </c>
      <c r="AB13" s="4">
        <f t="shared" si="2"/>
        <v>208424.04</v>
      </c>
      <c r="AC13" s="4">
        <f t="shared" si="2"/>
        <v>208424.04</v>
      </c>
      <c r="AD13">
        <v>0</v>
      </c>
    </row>
    <row r="14" spans="1:30" x14ac:dyDescent="0.25">
      <c r="A14">
        <v>8</v>
      </c>
      <c r="B14" t="s">
        <v>21</v>
      </c>
      <c r="C14">
        <v>9374</v>
      </c>
      <c r="F14">
        <v>2017</v>
      </c>
      <c r="G14" s="5">
        <v>1</v>
      </c>
      <c r="L14">
        <v>30</v>
      </c>
      <c r="N14" s="4">
        <v>9590321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1000</v>
      </c>
      <c r="Z14" s="4">
        <f t="shared" si="0"/>
        <v>9589321</v>
      </c>
      <c r="AA14" s="4">
        <f t="shared" si="1"/>
        <v>9589321</v>
      </c>
      <c r="AB14" s="4">
        <f t="shared" si="2"/>
        <v>208424.04</v>
      </c>
      <c r="AC14" s="4">
        <f t="shared" si="2"/>
        <v>208424.04</v>
      </c>
      <c r="AD14">
        <v>0</v>
      </c>
    </row>
    <row r="15" spans="1:30" x14ac:dyDescent="0.25">
      <c r="A15">
        <v>9</v>
      </c>
      <c r="B15" t="s">
        <v>21</v>
      </c>
      <c r="C15">
        <v>875655</v>
      </c>
      <c r="D15" t="s">
        <v>33</v>
      </c>
      <c r="E15" t="s">
        <v>34</v>
      </c>
      <c r="F15">
        <v>2017</v>
      </c>
      <c r="G15" s="5">
        <v>2</v>
      </c>
      <c r="L15">
        <v>30</v>
      </c>
    </row>
    <row r="16" spans="1:30" x14ac:dyDescent="0.25">
      <c r="A16">
        <v>10</v>
      </c>
      <c r="B16" t="s">
        <v>21</v>
      </c>
      <c r="C16">
        <v>9780</v>
      </c>
      <c r="F16">
        <v>2017</v>
      </c>
      <c r="G16" s="5">
        <v>2</v>
      </c>
      <c r="L16">
        <v>30</v>
      </c>
    </row>
    <row r="17" spans="1:12" x14ac:dyDescent="0.25">
      <c r="A17">
        <v>11</v>
      </c>
      <c r="B17" t="s">
        <v>21</v>
      </c>
      <c r="C17">
        <v>9536</v>
      </c>
      <c r="F17">
        <v>2017</v>
      </c>
      <c r="G17" s="5">
        <v>2</v>
      </c>
      <c r="L17">
        <v>30</v>
      </c>
    </row>
    <row r="18" spans="1:12" x14ac:dyDescent="0.25">
      <c r="A18">
        <v>12</v>
      </c>
      <c r="B18" t="s">
        <v>21</v>
      </c>
      <c r="C18">
        <v>9765</v>
      </c>
      <c r="F18">
        <v>2017</v>
      </c>
      <c r="G18" s="5">
        <v>2</v>
      </c>
      <c r="L18">
        <v>30</v>
      </c>
    </row>
    <row r="19" spans="1:12" x14ac:dyDescent="0.25">
      <c r="A19">
        <v>13</v>
      </c>
      <c r="B19" t="s">
        <v>21</v>
      </c>
      <c r="C19">
        <v>9396</v>
      </c>
      <c r="F19">
        <v>2017</v>
      </c>
      <c r="G19" s="5">
        <v>2</v>
      </c>
      <c r="L19">
        <v>30</v>
      </c>
    </row>
    <row r="20" spans="1:12" x14ac:dyDescent="0.25">
      <c r="A20">
        <v>14</v>
      </c>
      <c r="B20" t="s">
        <v>21</v>
      </c>
      <c r="C20">
        <v>9355</v>
      </c>
      <c r="F20">
        <v>2017</v>
      </c>
      <c r="G20" s="5">
        <v>2</v>
      </c>
      <c r="L20">
        <v>30</v>
      </c>
    </row>
    <row r="21" spans="1:12" x14ac:dyDescent="0.25">
      <c r="A21">
        <v>15</v>
      </c>
      <c r="B21" t="s">
        <v>21</v>
      </c>
      <c r="C21">
        <v>9372</v>
      </c>
      <c r="F21">
        <v>2017</v>
      </c>
      <c r="G21" s="5">
        <v>2</v>
      </c>
      <c r="L21">
        <v>30</v>
      </c>
    </row>
    <row r="22" spans="1:12" x14ac:dyDescent="0.25">
      <c r="A22">
        <v>16</v>
      </c>
      <c r="B22" t="s">
        <v>21</v>
      </c>
      <c r="C22">
        <v>9374</v>
      </c>
      <c r="F22">
        <v>2017</v>
      </c>
      <c r="G22" s="5">
        <v>2</v>
      </c>
      <c r="L22">
        <v>30</v>
      </c>
    </row>
  </sheetData>
  <mergeCells count="1">
    <mergeCell ref="AB5:AD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"/>
  <sheetViews>
    <sheetView tabSelected="1" workbookViewId="0">
      <selection activeCell="M6" sqref="M6"/>
    </sheetView>
  </sheetViews>
  <sheetFormatPr baseColWidth="10" defaultRowHeight="15" x14ac:dyDescent="0.25"/>
  <cols>
    <col min="4" max="4" width="17" bestFit="1" customWidth="1"/>
    <col min="7" max="7" width="15" bestFit="1" customWidth="1"/>
    <col min="9" max="9" width="17.7109375" bestFit="1" customWidth="1"/>
    <col min="10" max="10" width="7.28515625" bestFit="1" customWidth="1"/>
    <col min="11" max="11" width="13.140625" bestFit="1" customWidth="1"/>
  </cols>
  <sheetData>
    <row r="2" spans="2:13" x14ac:dyDescent="0.25">
      <c r="B2" t="s">
        <v>46</v>
      </c>
      <c r="C2" s="7">
        <v>860098765</v>
      </c>
      <c r="D2" t="s">
        <v>24</v>
      </c>
      <c r="I2" s="6" t="s">
        <v>40</v>
      </c>
      <c r="J2" s="6"/>
      <c r="K2" s="6"/>
      <c r="L2" s="6"/>
      <c r="M2" s="6"/>
    </row>
    <row r="3" spans="2:13" x14ac:dyDescent="0.25">
      <c r="B3" t="s">
        <v>45</v>
      </c>
      <c r="E3" t="s">
        <v>28</v>
      </c>
      <c r="F3" t="s">
        <v>10</v>
      </c>
      <c r="G3" t="s">
        <v>54</v>
      </c>
      <c r="H3" t="s">
        <v>47</v>
      </c>
      <c r="I3" s="16" t="s">
        <v>48</v>
      </c>
      <c r="J3" s="16" t="s">
        <v>50</v>
      </c>
      <c r="K3" s="16" t="s">
        <v>49</v>
      </c>
      <c r="L3" s="17" t="s">
        <v>52</v>
      </c>
      <c r="M3" s="17" t="s">
        <v>53</v>
      </c>
    </row>
    <row r="4" spans="2:13" x14ac:dyDescent="0.25">
      <c r="B4" t="s">
        <v>21</v>
      </c>
      <c r="C4" s="7">
        <v>875655</v>
      </c>
      <c r="D4" t="s">
        <v>33</v>
      </c>
      <c r="E4" s="7">
        <v>2017</v>
      </c>
      <c r="F4" s="7">
        <v>1</v>
      </c>
      <c r="G4" s="7" t="s">
        <v>55</v>
      </c>
      <c r="H4" s="4">
        <v>5210601</v>
      </c>
      <c r="I4" s="15">
        <f>(H4*4)/100</f>
        <v>208424.04</v>
      </c>
      <c r="J4" s="12">
        <v>0.04</v>
      </c>
      <c r="K4" s="15">
        <v>200000</v>
      </c>
      <c r="L4" s="4">
        <f>I4-K4</f>
        <v>8424.0400000000081</v>
      </c>
      <c r="M4" t="s">
        <v>58</v>
      </c>
    </row>
    <row r="5" spans="2:13" x14ac:dyDescent="0.25">
      <c r="B5" t="s">
        <v>21</v>
      </c>
      <c r="C5" s="7">
        <v>875655</v>
      </c>
      <c r="D5" t="s">
        <v>33</v>
      </c>
      <c r="E5" s="7">
        <v>2017</v>
      </c>
      <c r="F5" s="7">
        <v>1</v>
      </c>
      <c r="G5" s="7" t="s">
        <v>55</v>
      </c>
      <c r="H5" s="4">
        <v>5210601</v>
      </c>
      <c r="I5" s="15">
        <f>(H5*4)/100</f>
        <v>208424.04</v>
      </c>
      <c r="J5" s="12">
        <v>0.04</v>
      </c>
      <c r="K5">
        <v>0</v>
      </c>
      <c r="L5" s="4">
        <f>I5-K5</f>
        <v>208424.04</v>
      </c>
      <c r="M5" t="s">
        <v>57</v>
      </c>
    </row>
    <row r="6" spans="2:13" x14ac:dyDescent="0.25">
      <c r="B6" t="s">
        <v>21</v>
      </c>
      <c r="C6" s="7">
        <v>875655</v>
      </c>
      <c r="D6" t="s">
        <v>33</v>
      </c>
      <c r="E6" s="7">
        <v>2017</v>
      </c>
      <c r="F6" s="7">
        <v>1</v>
      </c>
      <c r="G6" s="7" t="s">
        <v>55</v>
      </c>
      <c r="H6" s="4">
        <v>5210601</v>
      </c>
      <c r="I6" s="15">
        <f>(H6*4)/100</f>
        <v>208424.04</v>
      </c>
      <c r="J6" s="12">
        <v>0.04</v>
      </c>
      <c r="K6">
        <v>208424</v>
      </c>
      <c r="L6" s="4">
        <f>I6-K6</f>
        <v>4.0000000008149073E-2</v>
      </c>
      <c r="M6" t="s">
        <v>56</v>
      </c>
    </row>
  </sheetData>
  <mergeCells count="1">
    <mergeCell ref="I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NÓMINA</vt:lpstr>
      <vt:lpstr>PILA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ARLEY RODRIGUEZ BARRERO</dc:creator>
  <cp:lastModifiedBy>wilson.rojasreales@outlook.com</cp:lastModifiedBy>
  <dcterms:created xsi:type="dcterms:W3CDTF">2021-09-08T13:16:52Z</dcterms:created>
  <dcterms:modified xsi:type="dcterms:W3CDTF">2021-10-30T14:54:12Z</dcterms:modified>
</cp:coreProperties>
</file>