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naranjo\Documents\documents\tudineroavenezuela\estimacion4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4" i="1"/>
  <c r="J8" i="1" l="1"/>
  <c r="J7" i="1"/>
  <c r="E2" i="1" l="1"/>
  <c r="E3" i="1"/>
  <c r="E4" i="1"/>
  <c r="E5" i="1"/>
  <c r="E6" i="1"/>
  <c r="E7" i="1"/>
  <c r="E8" i="1"/>
  <c r="E9" i="1"/>
  <c r="E10" i="1"/>
  <c r="E11" i="1"/>
  <c r="E12" i="1"/>
  <c r="E13" i="1"/>
  <c r="D14" i="1"/>
  <c r="J2" i="1" s="1"/>
  <c r="E14" i="1" l="1"/>
  <c r="K2" i="1"/>
  <c r="L2" i="1" s="1"/>
</calcChain>
</file>

<file path=xl/sharedStrings.xml><?xml version="1.0" encoding="utf-8"?>
<sst xmlns="http://schemas.openxmlformats.org/spreadsheetml/2006/main" count="37" uniqueCount="27">
  <si>
    <t>Tarea</t>
  </si>
  <si>
    <t>Tiempo(h)</t>
  </si>
  <si>
    <t>Tipo</t>
  </si>
  <si>
    <t>Base de datos</t>
  </si>
  <si>
    <t>Back-end</t>
  </si>
  <si>
    <t>Ítem</t>
  </si>
  <si>
    <t>Ajustar el  home y la calculadora para que el envió se haga de acuerdo al tipo de moneda, ajustar calculadora, invertir multiplicación y división de acuerdo al tipo moneda</t>
  </si>
  <si>
    <t>Pasar usuarios mas bolívar a tudinerovenezuela con saldo, deuda, tipo=fija, comisión=0, tipo_pago=contado</t>
  </si>
  <si>
    <t>Crear columna en la tabla usuario_moneda (usd, bss)</t>
  </si>
  <si>
    <t>Ajustar funcionalidad de que guarda usuarios para que se tenga en cuenta el nuevo campo</t>
  </si>
  <si>
    <t>Modificar el formulario de creación de usuario  y agregar el campo usuario_moneda, los hijos del usuario se crearan con la moneda del padre, no se puede modificar el tipo_moneda (administrador)</t>
  </si>
  <si>
    <t>Ajustar lógica que retorna los datos de la tasa del día, para que de acuerdo al tipo de moneda del usuario, seleccione la tasa del día para usd o bolívar</t>
  </si>
  <si>
    <t>Distribuidor, en el formulario de crear usuario, si tipo tasa es fija inactivar campo porcentaje tasa,  si tipo tasa es variable inactivar campo porcentaje comisión, cero al desactivar</t>
  </si>
  <si>
    <t>Agregar campo tipo_movimiento a usuario_compra, quitar el campo usuario_deuda</t>
  </si>
  <si>
    <t>Ajustar funcionalidad de recargar para que tenga en cuenta los campos de la tabla usuario_compra</t>
  </si>
  <si>
    <t>Ajustar el envió o modificación de giros, para que guarde el registro en un usuario_compra</t>
  </si>
  <si>
    <t>Agregar columna correo y teléfono al reporte puntos de venta de reportsUsers (Administrador)</t>
  </si>
  <si>
    <t>Agregar columna correo y teléfono al reporte puntos de venta de reportsUsers (administrador)</t>
  </si>
  <si>
    <t>Valor hora</t>
  </si>
  <si>
    <t>Días hábiles</t>
  </si>
  <si>
    <t>Tiempo en horas</t>
  </si>
  <si>
    <t>Total</t>
  </si>
  <si>
    <t>Tiempo (m)</t>
  </si>
  <si>
    <t>Front-end</t>
  </si>
  <si>
    <t>Columna1</t>
  </si>
  <si>
    <t>bss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</si>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</sst>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0" fontId="0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164" fontId="0" fillId="0" borderId="0" xfId="0" applyNumberFormat="1" applyFont="1" applyAlignment="1">
      <alignment horizontal="center" vertical="center" wrapText="1" readingOrder="1"/>
    </xf>
    <xf numFmtId="0" fontId="1" fillId="0" borderId="0" xfId="0" applyNumberFormat="1" applyFont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numFmt numFmtId="0" formatCode="General"/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alignment horizontal="general" vertical="center" textRotation="0" wrapText="1" indent="0" justifyLastLine="0" shrinkToFit="0" readingOrder="1"/>
    </dxf>
    <dxf>
      <alignment horizontal="left" vertical="center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F14" totalsRowCount="1" headerRowDxfId="19" dataDxfId="18">
  <tableColumns count="6">
    <tableColumn id="1" name="Ítem" totalsRowLabel="Total" dataDxfId="17" totalsRowDxfId="16"/>
    <tableColumn id="2" name="Tarea" dataDxfId="15" totalsRowDxfId="14"/>
    <tableColumn id="3" name="Tipo" dataDxfId="13" totalsRowDxfId="12"/>
    <tableColumn id="4" name="Tiempo(h)" totalsRowFunction="sum" dataDxfId="11" totalsRowDxfId="10"/>
    <tableColumn id="5" name="Tiempo (m)" totalsRowFunction="sum" dataDxfId="9" totalsRowDxfId="8">
      <calculatedColumnFormula>Tabla1[[#This Row],[Tiempo(h)]]*60</calculatedColumnFormula>
    </tableColumn>
    <tableColumn id="6" name="Columna1" totalsRowFunction="sum" dataDxfId="7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2" displayName="Tabla2" ref="I1:L2" totalsRowShown="0" headerRowDxfId="5" dataDxfId="4">
  <tableColumns count="4">
    <tableColumn id="1" name="Valor hora" dataDxfId="3"/>
    <tableColumn id="2" name="Días hábiles" dataDxfId="2">
      <calculatedColumnFormula>Tabla1[[#Totals],[Tiempo(h)]]/8</calculatedColumnFormula>
    </tableColumn>
    <tableColumn id="3" name="Tiempo en horas" dataDxfId="1">
      <calculatedColumnFormula>Tabla1[[#Totals],[Tiempo(h)]]</calculatedColumnFormula>
    </tableColumn>
    <tableColumn id="6" name="Total" dataDxfId="0">
      <calculatedColumnFormula>Tabla2[Valor hora]*Tabla2[Tiempo en horas]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I1" sqref="I1:L2"/>
    </sheetView>
  </sheetViews>
  <sheetFormatPr baseColWidth="10" defaultColWidth="5.109375" defaultRowHeight="14.4" x14ac:dyDescent="0.3"/>
  <cols>
    <col min="1" max="1" width="5.21875" style="1" bestFit="1" customWidth="1"/>
    <col min="2" max="2" width="67.44140625" style="1" customWidth="1"/>
    <col min="3" max="3" width="12.33203125" style="1" bestFit="1" customWidth="1"/>
    <col min="4" max="4" width="9.77734375" style="1" bestFit="1" customWidth="1"/>
    <col min="5" max="5" width="10.77734375" style="1" bestFit="1" customWidth="1"/>
    <col min="6" max="8" width="5.109375" style="1"/>
    <col min="9" max="9" width="9.77734375" style="1" bestFit="1" customWidth="1"/>
    <col min="10" max="10" width="11.44140625" style="1" bestFit="1" customWidth="1"/>
    <col min="11" max="11" width="15" style="1" bestFit="1" customWidth="1"/>
    <col min="12" max="12" width="10.5546875" style="1" bestFit="1" customWidth="1"/>
    <col min="13" max="16384" width="5.109375" style="1"/>
  </cols>
  <sheetData>
    <row r="1" spans="1:12" ht="43.2" x14ac:dyDescent="0.3">
      <c r="A1" s="3" t="s">
        <v>5</v>
      </c>
      <c r="B1" s="3" t="s">
        <v>0</v>
      </c>
      <c r="C1" s="3" t="s">
        <v>2</v>
      </c>
      <c r="D1" s="3" t="s">
        <v>1</v>
      </c>
      <c r="E1" s="3" t="s">
        <v>22</v>
      </c>
      <c r="F1" s="3" t="s">
        <v>24</v>
      </c>
      <c r="I1" s="4" t="s">
        <v>18</v>
      </c>
      <c r="J1" s="5" t="s">
        <v>19</v>
      </c>
      <c r="K1" s="5" t="s">
        <v>20</v>
      </c>
      <c r="L1" s="5" t="s">
        <v>21</v>
      </c>
    </row>
    <row r="2" spans="1:12" ht="28.8" x14ac:dyDescent="0.3">
      <c r="A2" s="2">
        <v>1</v>
      </c>
      <c r="B2" s="1" t="s">
        <v>7</v>
      </c>
      <c r="C2" s="1" t="s">
        <v>3</v>
      </c>
      <c r="D2" s="1">
        <v>2</v>
      </c>
      <c r="E2" s="1">
        <f>Tabla1[[#This Row],[Tiempo(h)]]*60</f>
        <v>120</v>
      </c>
      <c r="I2" s="6">
        <v>25000</v>
      </c>
      <c r="J2" s="7">
        <f>Tabla1[[#Totals],[Tiempo(h)]]/8</f>
        <v>9.25</v>
      </c>
      <c r="K2" s="7">
        <f>Tabla1[[#Totals],[Tiempo(h)]]</f>
        <v>74</v>
      </c>
      <c r="L2" s="8">
        <f>Tabla2[Valor hora]*Tabla2[Tiempo en horas]</f>
        <v>1850000</v>
      </c>
    </row>
    <row r="3" spans="1:12" x14ac:dyDescent="0.3">
      <c r="A3" s="2">
        <v>2</v>
      </c>
      <c r="B3" s="1" t="s">
        <v>8</v>
      </c>
      <c r="C3" s="1" t="s">
        <v>3</v>
      </c>
      <c r="D3" s="1">
        <v>2</v>
      </c>
      <c r="E3" s="1">
        <f>Tabla1[[#This Row],[Tiempo(h)]]*60</f>
        <v>120</v>
      </c>
      <c r="F3" s="1">
        <v>10</v>
      </c>
    </row>
    <row r="4" spans="1:12" ht="28.8" x14ac:dyDescent="0.3">
      <c r="A4" s="2">
        <v>3</v>
      </c>
      <c r="B4" s="1" t="s">
        <v>9</v>
      </c>
      <c r="C4" s="1" t="s">
        <v>4</v>
      </c>
      <c r="D4" s="1">
        <v>4</v>
      </c>
      <c r="E4" s="1">
        <f>Tabla1[[#This Row],[Tiempo(h)]]*60</f>
        <v>240</v>
      </c>
      <c r="F4" s="1">
        <v>20</v>
      </c>
    </row>
    <row r="5" spans="1:12" ht="43.2" x14ac:dyDescent="0.3">
      <c r="A5" s="2">
        <v>4</v>
      </c>
      <c r="B5" s="1" t="s">
        <v>10</v>
      </c>
      <c r="C5" s="1" t="s">
        <v>23</v>
      </c>
      <c r="D5" s="1">
        <v>8</v>
      </c>
      <c r="E5" s="1">
        <f>Tabla1[[#This Row],[Tiempo(h)]]*60</f>
        <v>480</v>
      </c>
      <c r="F5" s="1">
        <v>20</v>
      </c>
    </row>
    <row r="6" spans="1:12" ht="28.8" x14ac:dyDescent="0.3">
      <c r="A6" s="2">
        <v>5</v>
      </c>
      <c r="B6" s="1" t="s">
        <v>11</v>
      </c>
      <c r="C6" s="1" t="s">
        <v>4</v>
      </c>
      <c r="D6" s="1">
        <v>8</v>
      </c>
      <c r="E6" s="1">
        <f>Tabla1[[#This Row],[Tiempo(h)]]*60</f>
        <v>480</v>
      </c>
      <c r="F6" s="1">
        <v>60</v>
      </c>
      <c r="I6" s="1">
        <v>100000</v>
      </c>
    </row>
    <row r="7" spans="1:12" ht="43.2" x14ac:dyDescent="0.3">
      <c r="A7" s="2">
        <v>6</v>
      </c>
      <c r="B7" s="1" t="s">
        <v>6</v>
      </c>
      <c r="C7" s="1" t="s">
        <v>23</v>
      </c>
      <c r="D7" s="1">
        <v>8</v>
      </c>
      <c r="E7" s="1">
        <f>Tabla1[[#This Row],[Tiempo(h)]]*60</f>
        <v>480</v>
      </c>
      <c r="F7" s="1">
        <v>20</v>
      </c>
      <c r="H7" s="1" t="s">
        <v>25</v>
      </c>
      <c r="I7" s="1">
        <v>995</v>
      </c>
      <c r="J7" s="1">
        <f>I6/I7</f>
        <v>100.50251256281408</v>
      </c>
    </row>
    <row r="8" spans="1:12" ht="43.2" x14ac:dyDescent="0.3">
      <c r="A8" s="2">
        <v>7</v>
      </c>
      <c r="B8" s="1" t="s">
        <v>12</v>
      </c>
      <c r="C8" s="1" t="s">
        <v>23</v>
      </c>
      <c r="D8" s="1">
        <v>4</v>
      </c>
      <c r="E8" s="1">
        <f>Tabla1[[#This Row],[Tiempo(h)]]*60</f>
        <v>240</v>
      </c>
      <c r="F8" s="1">
        <v>30</v>
      </c>
      <c r="H8" s="1" t="s">
        <v>26</v>
      </c>
      <c r="I8" s="1">
        <v>910</v>
      </c>
      <c r="J8" s="1">
        <f>I6*I8</f>
        <v>91000000</v>
      </c>
    </row>
    <row r="9" spans="1:12" ht="28.8" x14ac:dyDescent="0.3">
      <c r="A9" s="2">
        <v>8</v>
      </c>
      <c r="B9" s="1" t="s">
        <v>13</v>
      </c>
      <c r="C9" s="1" t="s">
        <v>3</v>
      </c>
      <c r="D9" s="1">
        <v>2</v>
      </c>
      <c r="E9" s="1">
        <f>Tabla1[[#This Row],[Tiempo(h)]]*60</f>
        <v>120</v>
      </c>
      <c r="F9" s="1">
        <v>10</v>
      </c>
    </row>
    <row r="10" spans="1:12" ht="28.8" x14ac:dyDescent="0.3">
      <c r="A10" s="2">
        <v>9</v>
      </c>
      <c r="B10" s="1" t="s">
        <v>14</v>
      </c>
      <c r="C10" s="1" t="s">
        <v>4</v>
      </c>
      <c r="D10" s="1">
        <v>16</v>
      </c>
      <c r="E10" s="1">
        <f>Tabla1[[#This Row],[Tiempo(h)]]*60</f>
        <v>960</v>
      </c>
      <c r="F10" s="1">
        <v>50</v>
      </c>
    </row>
    <row r="11" spans="1:12" ht="28.8" x14ac:dyDescent="0.3">
      <c r="A11" s="2">
        <v>10</v>
      </c>
      <c r="B11" s="1" t="s">
        <v>15</v>
      </c>
      <c r="C11" s="1" t="s">
        <v>4</v>
      </c>
      <c r="D11" s="1">
        <v>16</v>
      </c>
      <c r="E11" s="1">
        <f>Tabla1[[#This Row],[Tiempo(h)]]*60</f>
        <v>960</v>
      </c>
      <c r="F11" s="1">
        <v>120</v>
      </c>
    </row>
    <row r="12" spans="1:12" ht="28.8" x14ac:dyDescent="0.3">
      <c r="A12" s="2">
        <v>11</v>
      </c>
      <c r="B12" s="1" t="s">
        <v>16</v>
      </c>
      <c r="C12" s="1" t="s">
        <v>4</v>
      </c>
      <c r="D12" s="1">
        <v>2</v>
      </c>
      <c r="E12" s="1">
        <f>Tabla1[[#This Row],[Tiempo(h)]]*60</f>
        <v>120</v>
      </c>
      <c r="F12" s="1">
        <v>10</v>
      </c>
    </row>
    <row r="13" spans="1:12" ht="28.8" x14ac:dyDescent="0.3">
      <c r="A13" s="2">
        <v>12</v>
      </c>
      <c r="B13" s="1" t="s">
        <v>17</v>
      </c>
      <c r="C13" s="1" t="s">
        <v>23</v>
      </c>
      <c r="D13" s="1">
        <v>2</v>
      </c>
      <c r="E13" s="1">
        <f>Tabla1[[#This Row],[Tiempo(h)]]*60</f>
        <v>120</v>
      </c>
      <c r="F13" s="1">
        <v>10</v>
      </c>
    </row>
    <row r="14" spans="1:12" x14ac:dyDescent="0.3">
      <c r="A14" s="2" t="s">
        <v>21</v>
      </c>
      <c r="D14" s="1">
        <f>SUBTOTAL(109,Tabla1[Tiempo(h)])</f>
        <v>74</v>
      </c>
      <c r="E14" s="1">
        <f>SUBTOTAL(109,Tabla1[Tiempo (m)])</f>
        <v>4440</v>
      </c>
      <c r="F14" s="1">
        <f>SUBTOTAL(109,Tabla1[Columna1])</f>
        <v>360</v>
      </c>
    </row>
    <row r="16" spans="1:12" x14ac:dyDescent="0.3">
      <c r="F16" s="1">
        <f>Tabla1[[#Totals],[Tiempo (m)]]-Tabla1[[#Totals],[Columna1]]</f>
        <v>4080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Naranjo Elisalde, Juan David</dc:creator>
  <cp:lastModifiedBy>Naranjo Elisalde, Juan David</cp:lastModifiedBy>
  <dcterms:created xsi:type="dcterms:W3CDTF">2022-01-19T16:34:49Z</dcterms:created>
  <dcterms:modified xsi:type="dcterms:W3CDTF">2022-04-26T13:12:36Z</dcterms:modified>
</cp:coreProperties>
</file>