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bc9ec289b934e91/Desktop/Proyectos excel/"/>
    </mc:Choice>
  </mc:AlternateContent>
  <xr:revisionPtr revIDLastSave="0" documentId="8_{249E6E6B-8A32-41E1-B6B6-BD363280DC4A}" xr6:coauthVersionLast="47" xr6:coauthVersionMax="47" xr10:uidLastSave="{00000000-0000-0000-0000-000000000000}"/>
  <bookViews>
    <workbookView xWindow="-120" yWindow="-120" windowWidth="20730" windowHeight="11040" tabRatio="820" activeTab="9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_xlnm._FilterDatabase" localSheetId="9" hidden="1">'EJEMPLO 10'!$A$9:$H$9</definedName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9" l="1"/>
  <c r="F15" i="9"/>
  <c r="F16" i="9"/>
  <c r="F17" i="9"/>
  <c r="F18" i="9"/>
  <c r="F19" i="9"/>
  <c r="F20" i="9"/>
  <c r="F21" i="9"/>
  <c r="F13" i="9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2" i="6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F10" i="15"/>
  <c r="F11" i="15"/>
  <c r="F12" i="15"/>
  <c r="F13" i="15"/>
  <c r="F14" i="15"/>
  <c r="F15" i="15"/>
  <c r="F16" i="15"/>
  <c r="F17" i="15"/>
  <c r="F9" i="15"/>
  <c r="F10" i="14"/>
  <c r="F11" i="14"/>
  <c r="F12" i="14"/>
  <c r="F13" i="14"/>
  <c r="F14" i="14"/>
  <c r="F15" i="14"/>
  <c r="F16" i="14"/>
  <c r="F17" i="14"/>
  <c r="F18" i="14"/>
  <c r="D13" i="16"/>
  <c r="D14" i="16"/>
  <c r="D15" i="16"/>
  <c r="D16" i="16"/>
  <c r="D17" i="16"/>
  <c r="D18" i="16"/>
  <c r="D19" i="16"/>
  <c r="D12" i="16"/>
  <c r="E10" i="2"/>
  <c r="G10" i="11"/>
  <c r="G11" i="11"/>
  <c r="G12" i="11"/>
  <c r="G13" i="11"/>
  <c r="G14" i="11"/>
  <c r="G9" i="11"/>
  <c r="D11" i="10"/>
  <c r="E9" i="2"/>
  <c r="E11" i="2"/>
  <c r="E12" i="2"/>
  <c r="E13" i="2"/>
  <c r="E8" i="2"/>
  <c r="D12" i="10"/>
  <c r="D13" i="10"/>
  <c r="D14" i="10"/>
  <c r="D15" i="10"/>
  <c r="D16" i="10"/>
  <c r="D17" i="10"/>
  <c r="D18" i="10"/>
  <c r="D19" i="10"/>
  <c r="C20" i="14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<sst xmlns="http://schemas.openxmlformats.org/spreadsheetml/2006/main" count="269" uniqueCount="132">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</sst>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/>
    <xf numFmtId="0" fontId="8" fillId="0" borderId="0" xfId="0" applyFont="1"/>
    <xf numFmtId="169" fontId="8" fillId="0" borderId="0" xfId="0" applyNumberFormat="1" applyFont="1" applyAlignment="1">
      <alignment horizontal="center"/>
    </xf>
    <xf numFmtId="0" fontId="15" fillId="0" borderId="0" xfId="0" quotePrefix="1" applyFont="1"/>
    <xf numFmtId="0" fontId="1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" fillId="0" borderId="0" xfId="5"/>
    <xf numFmtId="0" fontId="1" fillId="0" borderId="1" xfId="5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7" fillId="10" borderId="0" xfId="0" applyFont="1" applyFill="1"/>
    <xf numFmtId="0" fontId="9" fillId="3" borderId="1" xfId="0" applyFont="1" applyFill="1" applyBorder="1" applyAlignment="1">
      <alignment horizontal="center"/>
    </xf>
    <xf numFmtId="0" fontId="8" fillId="3" borderId="1" xfId="0" quotePrefix="1" applyFont="1" applyFill="1" applyBorder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workbookViewId="0">
      <selection activeCell="G9" sqref="G9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1" t="s">
        <v>0</v>
      </c>
      <c r="C10" s="41" t="s">
        <v>86</v>
      </c>
      <c r="D10" s="41" t="s">
        <v>87</v>
      </c>
    </row>
    <row r="11" spans="2:4" ht="25.9" customHeight="1" x14ac:dyDescent="0.3">
      <c r="B11" s="10" t="s">
        <v>50</v>
      </c>
      <c r="C11" s="39">
        <v>19</v>
      </c>
      <c r="D11" s="40" t="str">
        <f>IF(C11&gt;=18,  "mayor de edad",  "menor de edad")</f>
        <v>mayor de edad</v>
      </c>
    </row>
    <row r="12" spans="2:4" ht="21" customHeight="1" x14ac:dyDescent="0.3">
      <c r="B12" s="10" t="s">
        <v>51</v>
      </c>
      <c r="C12" s="39">
        <v>24</v>
      </c>
      <c r="D12" s="40" t="str">
        <f t="shared" ref="D12:D19" si="0">IF(C12&gt;=18,  "mayor de edad",  "menor de edad")</f>
        <v>mayor de edad</v>
      </c>
    </row>
    <row r="13" spans="2:4" ht="18.75" x14ac:dyDescent="0.3">
      <c r="B13" s="10" t="s">
        <v>52</v>
      </c>
      <c r="C13" s="39">
        <v>12</v>
      </c>
      <c r="D13" s="40" t="str">
        <f t="shared" si="0"/>
        <v>menor de edad</v>
      </c>
    </row>
    <row r="14" spans="2:4" ht="18.75" x14ac:dyDescent="0.3">
      <c r="B14" s="10" t="s">
        <v>53</v>
      </c>
      <c r="C14" s="39">
        <v>11</v>
      </c>
      <c r="D14" s="40" t="str">
        <f t="shared" si="0"/>
        <v>menor de edad</v>
      </c>
    </row>
    <row r="15" spans="2:4" ht="18.75" x14ac:dyDescent="0.3">
      <c r="B15" s="10" t="s">
        <v>54</v>
      </c>
      <c r="C15" s="39">
        <v>18</v>
      </c>
      <c r="D15" s="40" t="str">
        <f t="shared" si="0"/>
        <v>mayor de edad</v>
      </c>
    </row>
    <row r="16" spans="2:4" ht="18.75" x14ac:dyDescent="0.3">
      <c r="B16" s="10" t="s">
        <v>55</v>
      </c>
      <c r="C16" s="39">
        <v>16</v>
      </c>
      <c r="D16" s="40" t="str">
        <f t="shared" si="0"/>
        <v>menor de edad</v>
      </c>
    </row>
    <row r="17" spans="2:4" ht="18.75" x14ac:dyDescent="0.3">
      <c r="B17" s="10" t="s">
        <v>56</v>
      </c>
      <c r="C17" s="39">
        <v>17</v>
      </c>
      <c r="D17" s="40" t="str">
        <f t="shared" si="0"/>
        <v>menor de edad</v>
      </c>
    </row>
    <row r="18" spans="2:4" ht="18.75" x14ac:dyDescent="0.3">
      <c r="B18" s="10" t="s">
        <v>57</v>
      </c>
      <c r="C18" s="39">
        <v>19</v>
      </c>
      <c r="D18" s="40" t="str">
        <f t="shared" si="0"/>
        <v>mayor de edad</v>
      </c>
    </row>
    <row r="19" spans="2:4" ht="18.75" x14ac:dyDescent="0.3">
      <c r="B19" s="10" t="s">
        <v>58</v>
      </c>
      <c r="C19" s="39">
        <v>10</v>
      </c>
      <c r="D19" s="40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tabSelected="1" topLeftCell="A15" zoomScale="120" zoomScaleNormal="120" workbookViewId="0">
      <selection activeCell="I21" sqref="I21"/>
    </sheetView>
  </sheetViews>
  <sheetFormatPr baseColWidth="10" defaultColWidth="11.5703125" defaultRowHeight="15" x14ac:dyDescent="0.25"/>
  <cols>
    <col min="1" max="1" width="5.7109375" style="43" customWidth="1"/>
    <col min="2" max="2" width="22.7109375" style="43" bestFit="1" customWidth="1"/>
    <col min="3" max="3" width="14" style="43" bestFit="1" customWidth="1"/>
    <col min="4" max="4" width="13.140625" style="43" bestFit="1" customWidth="1"/>
    <col min="5" max="5" width="30.42578125" style="43" customWidth="1"/>
    <col min="6" max="6" width="11.5703125" style="43"/>
    <col min="7" max="7" width="12" style="43" bestFit="1" customWidth="1"/>
    <col min="8" max="8" width="14.85546875" style="43" customWidth="1"/>
    <col min="9" max="16384" width="11.5703125" style="43"/>
  </cols>
  <sheetData>
    <row r="9" spans="2:8" ht="19.149999999999999" customHeight="1" x14ac:dyDescent="0.25">
      <c r="B9" s="47" t="s">
        <v>93</v>
      </c>
      <c r="C9" s="47" t="s">
        <v>94</v>
      </c>
      <c r="D9" s="47" t="s">
        <v>95</v>
      </c>
      <c r="E9" s="47" t="s">
        <v>69</v>
      </c>
    </row>
    <row r="10" spans="2:8" ht="18.600000000000001" customHeight="1" x14ac:dyDescent="0.25">
      <c r="B10" s="46" t="s">
        <v>19</v>
      </c>
      <c r="C10" s="44" t="s">
        <v>96</v>
      </c>
      <c r="D10" s="44">
        <v>1</v>
      </c>
      <c r="E10" s="45" t="str">
        <f>IF(AND(C10="Universitario",D10&gt;2),"$ 5,000,00",IF(AND(C10="Tecnico",D10&gt;1),"$ 4,000,00","$ 1000"))</f>
        <v>$ 1000</v>
      </c>
    </row>
    <row r="11" spans="2:8" ht="15.75" x14ac:dyDescent="0.25">
      <c r="B11" s="46" t="s">
        <v>98</v>
      </c>
      <c r="C11" s="44" t="s">
        <v>96</v>
      </c>
      <c r="D11" s="44">
        <v>2</v>
      </c>
      <c r="E11" s="45" t="str">
        <f t="shared" ref="E11:E31" si="0">IF(AND(C11="Universitario",D11&gt;2),"$ 5,000,00",IF(AND(C11="Tecnico",D11&gt;1),"$ 4,000,00","$ 1000"))</f>
        <v>$ 1000</v>
      </c>
    </row>
    <row r="12" spans="2:8" ht="15.75" x14ac:dyDescent="0.25">
      <c r="B12" s="46" t="s">
        <v>99</v>
      </c>
      <c r="C12" s="44" t="s">
        <v>97</v>
      </c>
      <c r="D12" s="44">
        <v>3</v>
      </c>
      <c r="E12" s="45" t="str">
        <f t="shared" si="0"/>
        <v>$ 4,000,00</v>
      </c>
      <c r="G12" s="48" t="s">
        <v>119</v>
      </c>
      <c r="H12" s="49">
        <v>5000</v>
      </c>
    </row>
    <row r="13" spans="2:8" ht="15.75" x14ac:dyDescent="0.25">
      <c r="B13" s="46" t="s">
        <v>100</v>
      </c>
      <c r="C13" s="44" t="s">
        <v>97</v>
      </c>
      <c r="D13" s="44">
        <v>2</v>
      </c>
      <c r="E13" s="45" t="str">
        <f t="shared" si="0"/>
        <v>$ 4,000,00</v>
      </c>
      <c r="G13" s="48" t="s">
        <v>120</v>
      </c>
      <c r="H13" s="49">
        <v>4000</v>
      </c>
    </row>
    <row r="14" spans="2:8" ht="15.75" x14ac:dyDescent="0.25">
      <c r="B14" s="46" t="s">
        <v>101</v>
      </c>
      <c r="C14" s="44" t="s">
        <v>97</v>
      </c>
      <c r="D14" s="44">
        <v>1</v>
      </c>
      <c r="E14" s="45" t="str">
        <f t="shared" si="0"/>
        <v>$ 1000</v>
      </c>
    </row>
    <row r="15" spans="2:8" ht="15.75" x14ac:dyDescent="0.25">
      <c r="B15" s="46" t="s">
        <v>102</v>
      </c>
      <c r="C15" s="44" t="s">
        <v>96</v>
      </c>
      <c r="D15" s="44">
        <v>0</v>
      </c>
      <c r="E15" s="45" t="str">
        <f t="shared" si="0"/>
        <v>$ 1000</v>
      </c>
    </row>
    <row r="16" spans="2:8" ht="15.75" x14ac:dyDescent="0.25">
      <c r="B16" s="46" t="s">
        <v>103</v>
      </c>
      <c r="C16" s="44" t="s">
        <v>97</v>
      </c>
      <c r="D16" s="44">
        <v>0</v>
      </c>
      <c r="E16" s="45" t="str">
        <f t="shared" si="0"/>
        <v>$ 1000</v>
      </c>
    </row>
    <row r="17" spans="2:5" ht="15.75" x14ac:dyDescent="0.25">
      <c r="B17" s="46" t="s">
        <v>104</v>
      </c>
      <c r="C17" s="44" t="s">
        <v>97</v>
      </c>
      <c r="D17" s="44">
        <v>2</v>
      </c>
      <c r="E17" s="45" t="str">
        <f t="shared" si="0"/>
        <v>$ 4,000,00</v>
      </c>
    </row>
    <row r="18" spans="2:5" ht="15.75" x14ac:dyDescent="0.25">
      <c r="B18" s="46" t="s">
        <v>105</v>
      </c>
      <c r="C18" s="44" t="s">
        <v>97</v>
      </c>
      <c r="D18" s="44">
        <v>3</v>
      </c>
      <c r="E18" s="45" t="str">
        <f t="shared" si="0"/>
        <v>$ 4,000,00</v>
      </c>
    </row>
    <row r="19" spans="2:5" ht="15.75" x14ac:dyDescent="0.25">
      <c r="B19" s="46" t="s">
        <v>106</v>
      </c>
      <c r="C19" s="44" t="s">
        <v>97</v>
      </c>
      <c r="D19" s="44">
        <v>2</v>
      </c>
      <c r="E19" s="45" t="str">
        <f t="shared" si="0"/>
        <v>$ 4,000,00</v>
      </c>
    </row>
    <row r="20" spans="2:5" ht="15.75" x14ac:dyDescent="0.25">
      <c r="B20" s="46" t="s">
        <v>107</v>
      </c>
      <c r="C20" s="44" t="s">
        <v>96</v>
      </c>
      <c r="D20" s="44">
        <v>3</v>
      </c>
      <c r="E20" s="45" t="str">
        <f t="shared" si="0"/>
        <v>$ 5,000,00</v>
      </c>
    </row>
    <row r="21" spans="2:5" ht="15.75" x14ac:dyDescent="0.25">
      <c r="B21" s="46" t="s">
        <v>108</v>
      </c>
      <c r="C21" s="44" t="s">
        <v>96</v>
      </c>
      <c r="D21" s="44">
        <v>4</v>
      </c>
      <c r="E21" s="45" t="str">
        <f t="shared" si="0"/>
        <v>$ 5,000,00</v>
      </c>
    </row>
    <row r="22" spans="2:5" ht="15.75" x14ac:dyDescent="0.25">
      <c r="B22" s="46" t="s">
        <v>109</v>
      </c>
      <c r="C22" s="44" t="s">
        <v>97</v>
      </c>
      <c r="D22" s="44">
        <v>5</v>
      </c>
      <c r="E22" s="45" t="str">
        <f t="shared" si="0"/>
        <v>$ 4,000,00</v>
      </c>
    </row>
    <row r="23" spans="2:5" ht="15.75" x14ac:dyDescent="0.25">
      <c r="B23" s="46" t="s">
        <v>110</v>
      </c>
      <c r="C23" s="44" t="s">
        <v>97</v>
      </c>
      <c r="D23" s="44">
        <v>6</v>
      </c>
      <c r="E23" s="45" t="str">
        <f t="shared" si="0"/>
        <v>$ 4,000,00</v>
      </c>
    </row>
    <row r="24" spans="2:5" ht="15.75" x14ac:dyDescent="0.25">
      <c r="B24" s="46" t="s">
        <v>111</v>
      </c>
      <c r="C24" s="44" t="s">
        <v>97</v>
      </c>
      <c r="D24" s="44">
        <v>6</v>
      </c>
      <c r="E24" s="45" t="str">
        <f t="shared" si="0"/>
        <v>$ 4,000,00</v>
      </c>
    </row>
    <row r="25" spans="2:5" ht="15.75" x14ac:dyDescent="0.25">
      <c r="B25" s="46" t="s">
        <v>112</v>
      </c>
      <c r="C25" s="44" t="s">
        <v>96</v>
      </c>
      <c r="D25" s="44">
        <v>5</v>
      </c>
      <c r="E25" s="45" t="str">
        <f t="shared" si="0"/>
        <v>$ 5,000,00</v>
      </c>
    </row>
    <row r="26" spans="2:5" ht="15.75" x14ac:dyDescent="0.25">
      <c r="B26" s="46" t="s">
        <v>113</v>
      </c>
      <c r="C26" s="44" t="s">
        <v>96</v>
      </c>
      <c r="D26" s="44">
        <v>4</v>
      </c>
      <c r="E26" s="45" t="str">
        <f t="shared" si="0"/>
        <v>$ 5,000,00</v>
      </c>
    </row>
    <row r="27" spans="2:5" ht="15.75" x14ac:dyDescent="0.25">
      <c r="B27" s="46" t="s">
        <v>114</v>
      </c>
      <c r="C27" s="44" t="s">
        <v>96</v>
      </c>
      <c r="D27" s="44">
        <v>3</v>
      </c>
      <c r="E27" s="45" t="str">
        <f t="shared" si="0"/>
        <v>$ 5,000,00</v>
      </c>
    </row>
    <row r="28" spans="2:5" ht="15.75" x14ac:dyDescent="0.25">
      <c r="B28" s="46" t="s">
        <v>115</v>
      </c>
      <c r="C28" s="44" t="s">
        <v>97</v>
      </c>
      <c r="D28" s="44">
        <v>2</v>
      </c>
      <c r="E28" s="45" t="str">
        <f t="shared" si="0"/>
        <v>$ 4,000,00</v>
      </c>
    </row>
    <row r="29" spans="2:5" ht="15.75" x14ac:dyDescent="0.25">
      <c r="B29" s="46" t="s">
        <v>116</v>
      </c>
      <c r="C29" s="44" t="s">
        <v>97</v>
      </c>
      <c r="D29" s="44">
        <v>1</v>
      </c>
      <c r="E29" s="45" t="str">
        <f t="shared" si="0"/>
        <v>$ 1000</v>
      </c>
    </row>
    <row r="30" spans="2:5" ht="15.75" x14ac:dyDescent="0.25">
      <c r="B30" s="46" t="s">
        <v>117</v>
      </c>
      <c r="C30" s="44" t="s">
        <v>96</v>
      </c>
      <c r="D30" s="44">
        <v>2</v>
      </c>
      <c r="E30" s="45" t="str">
        <f t="shared" si="0"/>
        <v>$ 1000</v>
      </c>
    </row>
    <row r="31" spans="2:5" ht="15.75" x14ac:dyDescent="0.25">
      <c r="B31" s="46" t="s">
        <v>118</v>
      </c>
      <c r="C31" s="44" t="s">
        <v>97</v>
      </c>
      <c r="D31" s="44">
        <v>5</v>
      </c>
      <c r="E31" s="45" t="str">
        <f t="shared" si="0"/>
        <v>$ 4,000,00</v>
      </c>
    </row>
  </sheetData>
  <autoFilter ref="A9:H9" xr:uid="{A46D3EF5-F51B-47CD-B71B-17D2319B4FD9}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4"/>
  <sheetViews>
    <sheetView showGridLines="0" workbookViewId="0">
      <selection activeCell="G8" sqref="G8:H8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3"/>
      <c r="C3" s="63"/>
    </row>
    <row r="4" spans="1:5" ht="21" customHeight="1" x14ac:dyDescent="0.2">
      <c r="B4" s="63"/>
      <c r="C4" s="63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2" t="str">
        <f>IF(D8="M", "MASCULINO", "FEMENINO")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2" t="str">
        <f t="shared" ref="E9:E13" si="0">IF(D9="M", "MASCULINO", "FEMENINO")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2" t="str">
        <f>IF(D12="M", "MASCULINO", "FEMENINO")</f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2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2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2" t="str">
        <f t="shared" si="0"/>
        <v>FEMENINO</v>
      </c>
    </row>
    <row r="14" spans="1:5" ht="18" x14ac:dyDescent="0.25">
      <c r="E14" s="60"/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9" sqref="G9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3" t="s">
        <v>89</v>
      </c>
      <c r="C5" s="64" t="s">
        <v>90</v>
      </c>
      <c r="D5" s="64"/>
      <c r="E5" s="64"/>
      <c r="F5" s="26"/>
      <c r="G5" s="26"/>
    </row>
    <row r="6" spans="2:8" ht="18" x14ac:dyDescent="0.25">
      <c r="B6" s="33" t="s">
        <v>88</v>
      </c>
      <c r="C6" s="64" t="s">
        <v>91</v>
      </c>
      <c r="D6" s="64"/>
      <c r="E6" s="64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3">
        <v>14</v>
      </c>
      <c r="D9" s="33">
        <v>13</v>
      </c>
      <c r="E9" s="33">
        <v>17</v>
      </c>
      <c r="F9" s="50">
        <f>AVERAGE(C9:E9)</f>
        <v>14.666666666666666</v>
      </c>
      <c r="G9" s="30" t="str">
        <f>IF(F9&gt;=10.5,  "APROBADO",  "REPROBADO")</f>
        <v>APROBADO</v>
      </c>
      <c r="H9" s="28"/>
    </row>
    <row r="10" spans="2:8" ht="18" x14ac:dyDescent="0.25">
      <c r="B10" s="10" t="s">
        <v>17</v>
      </c>
      <c r="C10" s="33">
        <v>8</v>
      </c>
      <c r="D10" s="33">
        <v>9</v>
      </c>
      <c r="E10" s="33">
        <v>10</v>
      </c>
      <c r="F10" s="50">
        <f t="shared" ref="F10:F14" si="0">AVERAGE(C10:E10)</f>
        <v>9</v>
      </c>
      <c r="G10" s="30" t="str">
        <f t="shared" ref="G10:G14" si="1">IF(F10&gt;=10.5,  "APROBADO",  "REPROBADO")</f>
        <v>REPROBADO</v>
      </c>
    </row>
    <row r="11" spans="2:8" ht="18" x14ac:dyDescent="0.25">
      <c r="B11" s="10" t="s">
        <v>18</v>
      </c>
      <c r="C11" s="33">
        <v>5</v>
      </c>
      <c r="D11" s="33">
        <v>4</v>
      </c>
      <c r="E11" s="33">
        <v>14</v>
      </c>
      <c r="F11" s="50">
        <f t="shared" si="0"/>
        <v>7.666666666666667</v>
      </c>
      <c r="G11" s="30" t="str">
        <f t="shared" si="1"/>
        <v>REPROBADO</v>
      </c>
    </row>
    <row r="12" spans="2:8" ht="18" x14ac:dyDescent="0.25">
      <c r="B12" s="10" t="s">
        <v>19</v>
      </c>
      <c r="C12" s="33">
        <v>6</v>
      </c>
      <c r="D12" s="33">
        <v>15</v>
      </c>
      <c r="E12" s="33">
        <v>6</v>
      </c>
      <c r="F12" s="50">
        <f t="shared" si="0"/>
        <v>9</v>
      </c>
      <c r="G12" s="30" t="str">
        <f t="shared" si="1"/>
        <v>REPROBADO</v>
      </c>
    </row>
    <row r="13" spans="2:8" ht="18" x14ac:dyDescent="0.25">
      <c r="B13" s="10" t="s">
        <v>22</v>
      </c>
      <c r="C13" s="33">
        <v>8</v>
      </c>
      <c r="D13" s="33">
        <v>11</v>
      </c>
      <c r="E13" s="33">
        <v>10</v>
      </c>
      <c r="F13" s="50">
        <f t="shared" si="0"/>
        <v>9.6666666666666661</v>
      </c>
      <c r="G13" s="30" t="str">
        <f t="shared" si="1"/>
        <v>REPROBADO</v>
      </c>
    </row>
    <row r="14" spans="2:8" ht="18" x14ac:dyDescent="0.25">
      <c r="B14" s="10" t="s">
        <v>20</v>
      </c>
      <c r="C14" s="33">
        <v>16</v>
      </c>
      <c r="D14" s="33">
        <v>12</v>
      </c>
      <c r="E14" s="33">
        <v>11</v>
      </c>
      <c r="F14" s="50">
        <f t="shared" si="0"/>
        <v>13</v>
      </c>
      <c r="G14" s="30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workbookViewId="0">
      <selection activeCell="F20" sqref="F20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1" t="s">
        <v>122</v>
      </c>
    </row>
    <row r="4" spans="2:11" ht="23.25" x14ac:dyDescent="0.35">
      <c r="E4" s="51" t="s">
        <v>123</v>
      </c>
    </row>
    <row r="5" spans="2:11" ht="23.25" x14ac:dyDescent="0.35">
      <c r="E5" s="51" t="s">
        <v>121</v>
      </c>
    </row>
    <row r="10" spans="2:11" ht="23.25" x14ac:dyDescent="0.35">
      <c r="G10" s="55"/>
      <c r="H10" s="55"/>
      <c r="I10" s="55" t="s">
        <v>127</v>
      </c>
      <c r="J10" s="54"/>
      <c r="K10" s="54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4" t="s">
        <v>73</v>
      </c>
      <c r="C12" s="56">
        <v>14</v>
      </c>
      <c r="D12" s="57" t="str">
        <f>IF(C12&gt;=15, "80%", IF(C12&gt;=13, "60%", "No aplica"))</f>
        <v>60%</v>
      </c>
    </row>
    <row r="13" spans="2:11" ht="22.15" customHeight="1" x14ac:dyDescent="0.25">
      <c r="B13" s="34" t="s">
        <v>74</v>
      </c>
      <c r="C13" s="56">
        <v>13</v>
      </c>
      <c r="D13" s="57" t="str">
        <f t="shared" ref="D13:D19" si="0">IF(C13&gt;=15, "80%", IF(C13&gt;=13, "60%", "No aplica"))</f>
        <v>60%</v>
      </c>
    </row>
    <row r="14" spans="2:11" ht="21.6" customHeight="1" x14ac:dyDescent="0.25">
      <c r="B14" s="34" t="s">
        <v>75</v>
      </c>
      <c r="C14" s="56">
        <v>15</v>
      </c>
      <c r="D14" s="57" t="str">
        <f t="shared" si="0"/>
        <v>80%</v>
      </c>
    </row>
    <row r="15" spans="2:11" ht="21.6" customHeight="1" x14ac:dyDescent="0.35">
      <c r="B15" s="34" t="s">
        <v>76</v>
      </c>
      <c r="C15" s="56">
        <v>14</v>
      </c>
      <c r="D15" s="57" t="str">
        <f t="shared" si="0"/>
        <v>60%</v>
      </c>
      <c r="H15" s="52" t="s">
        <v>125</v>
      </c>
      <c r="I15" s="53"/>
      <c r="J15" s="54" t="s">
        <v>124</v>
      </c>
    </row>
    <row r="16" spans="2:11" ht="24" customHeight="1" x14ac:dyDescent="0.25">
      <c r="B16" s="34" t="s">
        <v>77</v>
      </c>
      <c r="C16" s="56">
        <v>11</v>
      </c>
      <c r="D16" s="57" t="str">
        <f t="shared" si="0"/>
        <v>No aplica</v>
      </c>
    </row>
    <row r="17" spans="2:4" ht="21" customHeight="1" x14ac:dyDescent="0.25">
      <c r="B17" s="34" t="s">
        <v>78</v>
      </c>
      <c r="C17" s="56">
        <v>15</v>
      </c>
      <c r="D17" s="57" t="str">
        <f t="shared" si="0"/>
        <v>80%</v>
      </c>
    </row>
    <row r="18" spans="2:4" ht="26.45" customHeight="1" x14ac:dyDescent="0.25">
      <c r="B18" s="34" t="s">
        <v>79</v>
      </c>
      <c r="C18" s="56">
        <v>12.99</v>
      </c>
      <c r="D18" s="57" t="str">
        <f t="shared" si="0"/>
        <v>No aplica</v>
      </c>
    </row>
    <row r="19" spans="2:4" ht="22.15" customHeight="1" x14ac:dyDescent="0.25">
      <c r="B19" s="34" t="s">
        <v>80</v>
      </c>
      <c r="C19" s="56">
        <v>14.99</v>
      </c>
      <c r="D19" s="57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B4:F20"/>
  <sheetViews>
    <sheetView showGridLines="0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2:6" ht="15.75" x14ac:dyDescent="0.25">
      <c r="B4" s="29"/>
      <c r="C4" s="65"/>
      <c r="D4" s="65"/>
      <c r="E4" s="65"/>
      <c r="F4" s="65"/>
    </row>
    <row r="5" spans="2:6" ht="15.75" x14ac:dyDescent="0.25">
      <c r="B5" s="29"/>
      <c r="C5" s="65"/>
      <c r="D5" s="65"/>
      <c r="E5" s="65"/>
      <c r="F5" s="65"/>
    </row>
    <row r="9" spans="2:6" ht="27.6" customHeight="1" x14ac:dyDescent="0.2"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2:6" ht="18" x14ac:dyDescent="0.25">
      <c r="B10" s="10" t="s">
        <v>50</v>
      </c>
      <c r="C10" s="23">
        <v>36609</v>
      </c>
      <c r="D10" s="12" t="s">
        <v>4</v>
      </c>
      <c r="E10" s="35">
        <v>2000</v>
      </c>
      <c r="F10" s="31">
        <f>IF(AND(MONTH(C10)=12, D10="A"), E10*20%, E10*10%)</f>
        <v>200</v>
      </c>
    </row>
    <row r="11" spans="2:6" ht="18" x14ac:dyDescent="0.25">
      <c r="B11" s="10" t="s">
        <v>51</v>
      </c>
      <c r="C11" s="23">
        <v>35057</v>
      </c>
      <c r="D11" s="12" t="s">
        <v>9</v>
      </c>
      <c r="E11" s="35">
        <v>1500</v>
      </c>
      <c r="F11" s="31">
        <f t="shared" ref="F11:F18" si="0">IF(AND(MONTH(C11)=12, D11="A"), E11*20%, E11*10%)</f>
        <v>300</v>
      </c>
    </row>
    <row r="12" spans="2:6" ht="18" x14ac:dyDescent="0.25">
      <c r="B12" s="10" t="s">
        <v>52</v>
      </c>
      <c r="C12" s="23">
        <v>36817</v>
      </c>
      <c r="D12" s="12" t="s">
        <v>4</v>
      </c>
      <c r="E12" s="35">
        <v>2500</v>
      </c>
      <c r="F12" s="31">
        <f t="shared" si="0"/>
        <v>250</v>
      </c>
    </row>
    <row r="13" spans="2:6" ht="18" x14ac:dyDescent="0.25">
      <c r="B13" s="10" t="s">
        <v>53</v>
      </c>
      <c r="C13" s="23">
        <v>36351</v>
      </c>
      <c r="D13" s="12" t="s">
        <v>9</v>
      </c>
      <c r="E13" s="35">
        <v>1500</v>
      </c>
      <c r="F13" s="31">
        <f t="shared" si="0"/>
        <v>150</v>
      </c>
    </row>
    <row r="14" spans="2:6" ht="18" x14ac:dyDescent="0.25">
      <c r="B14" s="10" t="s">
        <v>54</v>
      </c>
      <c r="C14" s="23">
        <v>36932</v>
      </c>
      <c r="D14" s="12" t="s">
        <v>10</v>
      </c>
      <c r="E14" s="35">
        <v>1000</v>
      </c>
      <c r="F14" s="31">
        <f t="shared" si="0"/>
        <v>100</v>
      </c>
    </row>
    <row r="15" spans="2:6" ht="18" x14ac:dyDescent="0.25">
      <c r="B15" s="10" t="s">
        <v>55</v>
      </c>
      <c r="C15" s="23">
        <v>30072</v>
      </c>
      <c r="D15" s="12" t="s">
        <v>6</v>
      </c>
      <c r="E15" s="35">
        <v>1400</v>
      </c>
      <c r="F15" s="31">
        <f t="shared" si="0"/>
        <v>140</v>
      </c>
    </row>
    <row r="16" spans="2:6" ht="18" x14ac:dyDescent="0.25">
      <c r="B16" s="10" t="s">
        <v>56</v>
      </c>
      <c r="C16" s="23">
        <v>32136</v>
      </c>
      <c r="D16" s="12" t="s">
        <v>9</v>
      </c>
      <c r="E16" s="35">
        <v>1500</v>
      </c>
      <c r="F16" s="31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5">
        <v>2000</v>
      </c>
      <c r="F17" s="31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5">
        <v>1200</v>
      </c>
      <c r="F18" s="31">
        <f t="shared" si="0"/>
        <v>120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F17"/>
  <sheetViews>
    <sheetView workbookViewId="0">
      <selection activeCell="I26" sqref="I26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6" ht="15.75" x14ac:dyDescent="0.25">
      <c r="B4" s="29"/>
      <c r="C4" s="66"/>
      <c r="D4" s="66"/>
      <c r="E4" s="66"/>
      <c r="F4" s="66"/>
    </row>
    <row r="5" spans="2:6" ht="33" customHeight="1" x14ac:dyDescent="0.25">
      <c r="B5" s="29"/>
      <c r="C5" s="66"/>
      <c r="D5" s="66"/>
      <c r="E5" s="66"/>
      <c r="F5" s="66"/>
    </row>
    <row r="6" spans="2:6" ht="33" customHeight="1" x14ac:dyDescent="0.25">
      <c r="B6" s="29"/>
      <c r="C6" s="36"/>
      <c r="D6" s="36"/>
      <c r="E6" s="36"/>
      <c r="F6" s="36"/>
    </row>
    <row r="8" spans="2:6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6" ht="18" x14ac:dyDescent="0.25">
      <c r="B9" s="10" t="s">
        <v>50</v>
      </c>
      <c r="C9" s="23">
        <v>40261</v>
      </c>
      <c r="D9" s="12" t="s">
        <v>9</v>
      </c>
      <c r="E9" s="37">
        <v>2000</v>
      </c>
      <c r="F9" s="58">
        <f>IF(AND(YEAR(C9)&gt;2000, D9="A"), E9*15%, E9*5%)</f>
        <v>300</v>
      </c>
    </row>
    <row r="10" spans="2:6" ht="18" x14ac:dyDescent="0.25">
      <c r="B10" s="10" t="s">
        <v>51</v>
      </c>
      <c r="C10" s="23">
        <v>35057</v>
      </c>
      <c r="D10" s="12" t="s">
        <v>10</v>
      </c>
      <c r="E10" s="37">
        <v>1500</v>
      </c>
      <c r="F10" s="58">
        <f t="shared" ref="F10:F17" si="0">IF(AND(YEAR(C10)&gt;2000, D10="A"), E10*15%, E10*5%)</f>
        <v>75</v>
      </c>
    </row>
    <row r="11" spans="2:6" ht="18" x14ac:dyDescent="0.25">
      <c r="B11" s="10" t="s">
        <v>52</v>
      </c>
      <c r="C11" s="23">
        <v>38643</v>
      </c>
      <c r="D11" s="12" t="s">
        <v>9</v>
      </c>
      <c r="E11" s="37">
        <v>2500</v>
      </c>
      <c r="F11" s="58">
        <f t="shared" si="0"/>
        <v>375</v>
      </c>
    </row>
    <row r="12" spans="2:6" ht="18" x14ac:dyDescent="0.25">
      <c r="B12" s="10" t="s">
        <v>53</v>
      </c>
      <c r="C12" s="23">
        <v>36351</v>
      </c>
      <c r="D12" s="12" t="s">
        <v>9</v>
      </c>
      <c r="E12" s="37">
        <v>1500</v>
      </c>
      <c r="F12" s="58">
        <f t="shared" si="0"/>
        <v>75</v>
      </c>
    </row>
    <row r="13" spans="2:6" ht="18" x14ac:dyDescent="0.25">
      <c r="B13" s="10" t="s">
        <v>54</v>
      </c>
      <c r="C13" s="23">
        <v>36932</v>
      </c>
      <c r="D13" s="12" t="s">
        <v>9</v>
      </c>
      <c r="E13" s="37">
        <v>1000</v>
      </c>
      <c r="F13" s="58">
        <f t="shared" si="0"/>
        <v>150</v>
      </c>
    </row>
    <row r="14" spans="2:6" ht="18" x14ac:dyDescent="0.25">
      <c r="B14" s="10" t="s">
        <v>55</v>
      </c>
      <c r="C14" s="23">
        <v>30072</v>
      </c>
      <c r="D14" s="12" t="s">
        <v>6</v>
      </c>
      <c r="E14" s="37">
        <v>1400</v>
      </c>
      <c r="F14" s="58">
        <f t="shared" si="0"/>
        <v>70</v>
      </c>
    </row>
    <row r="15" spans="2:6" ht="18" x14ac:dyDescent="0.25">
      <c r="B15" s="10" t="s">
        <v>56</v>
      </c>
      <c r="C15" s="23">
        <v>31892</v>
      </c>
      <c r="D15" s="12" t="s">
        <v>9</v>
      </c>
      <c r="E15" s="37">
        <v>1500</v>
      </c>
      <c r="F15" s="58">
        <f t="shared" si="0"/>
        <v>75</v>
      </c>
    </row>
    <row r="16" spans="2:6" ht="18" x14ac:dyDescent="0.25">
      <c r="B16" s="10" t="s">
        <v>57</v>
      </c>
      <c r="C16" s="23">
        <v>23962</v>
      </c>
      <c r="D16" s="12" t="s">
        <v>4</v>
      </c>
      <c r="E16" s="37">
        <v>2000</v>
      </c>
      <c r="F16" s="58">
        <f t="shared" si="0"/>
        <v>100</v>
      </c>
    </row>
    <row r="17" spans="2:6" ht="18" x14ac:dyDescent="0.25">
      <c r="B17" s="10" t="s">
        <v>58</v>
      </c>
      <c r="C17" s="23">
        <v>24379</v>
      </c>
      <c r="D17" s="12" t="s">
        <v>10</v>
      </c>
      <c r="E17" s="37">
        <v>1200</v>
      </c>
      <c r="F17" s="58">
        <f t="shared" si="0"/>
        <v>60</v>
      </c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I21" sqref="I21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7" t="s">
        <v>27</v>
      </c>
      <c r="D2" s="67"/>
      <c r="E2" s="67"/>
      <c r="F2" s="67"/>
      <c r="G2" s="67"/>
      <c r="H2" s="67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8" t="s">
        <v>29</v>
      </c>
      <c r="D12" s="11" t="s">
        <v>6</v>
      </c>
      <c r="E12" s="42" t="str">
        <f>IF(D12="S","SOLTERO",IF(D12="C","CASADO",IF(D12="V","VIUDO",IF(D12="D","DIVORCIADO","DESCONOCIDO"))))</f>
        <v>DIVORCIADO</v>
      </c>
    </row>
    <row r="13" spans="3:8" ht="21" x14ac:dyDescent="0.35">
      <c r="C13" s="38" t="s">
        <v>30</v>
      </c>
      <c r="D13" s="11" t="s">
        <v>5</v>
      </c>
      <c r="E13" s="42" t="str">
        <f t="shared" ref="E13:E18" si="0">IF(D13="S","SOLTERO",IF(D13="C","CASADO",IF(D13="V","VIUDO",IF(D13="D","DIVORCIADO","DESCONOCIDO"))))</f>
        <v>SOLTERO</v>
      </c>
    </row>
    <row r="14" spans="3:8" ht="21" x14ac:dyDescent="0.35">
      <c r="C14" s="38" t="s">
        <v>31</v>
      </c>
      <c r="D14" s="11" t="s">
        <v>4</v>
      </c>
      <c r="E14" s="42" t="str">
        <f t="shared" si="0"/>
        <v>CASADO</v>
      </c>
    </row>
    <row r="15" spans="3:8" ht="21" x14ac:dyDescent="0.35">
      <c r="C15" s="38" t="s">
        <v>32</v>
      </c>
      <c r="D15" s="11" t="s">
        <v>7</v>
      </c>
      <c r="E15" s="42" t="str">
        <f t="shared" si="0"/>
        <v>VIUDO</v>
      </c>
    </row>
    <row r="16" spans="3:8" ht="21" x14ac:dyDescent="0.35">
      <c r="C16" s="38" t="s">
        <v>33</v>
      </c>
      <c r="D16" s="11" t="s">
        <v>4</v>
      </c>
      <c r="E16" s="42" t="str">
        <f t="shared" si="0"/>
        <v>CASADO</v>
      </c>
    </row>
    <row r="17" spans="3:5" ht="21" x14ac:dyDescent="0.35">
      <c r="C17" s="38" t="s">
        <v>34</v>
      </c>
      <c r="D17" s="11" t="s">
        <v>5</v>
      </c>
      <c r="E17" s="42" t="str">
        <f t="shared" si="0"/>
        <v>SOLTERO</v>
      </c>
    </row>
    <row r="18" spans="3:5" ht="21" x14ac:dyDescent="0.35">
      <c r="C18" s="38" t="s">
        <v>35</v>
      </c>
      <c r="D18" s="11" t="s">
        <v>7</v>
      </c>
      <c r="E18" s="42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workbookViewId="0">
      <selection activeCell="K12" sqref="K12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7" t="s">
        <v>48</v>
      </c>
      <c r="C2" s="67"/>
      <c r="D2" s="67"/>
      <c r="E2" s="67"/>
      <c r="F2" s="67"/>
      <c r="G2" s="67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61" t="str">
        <f>IF(E11="A","2.500,00",IF(E11="B","2.00,00",IF(E11="C","1.500,00",IF(E11="D","1.000,00","CATEGORIA INVALIDA"))))</f>
        <v>1.500,00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61" t="str">
        <f t="shared" ref="F12:F22" si="0">IF(E12="A","2.500,00",IF(E12="B","2.00,00",IF(E12="C","1.500,00",IF(E12="D","1.000,00","CATEGORIA INVALIDA"))))</f>
        <v>2.00,00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61" t="str">
        <f t="shared" si="0"/>
        <v>1.500,00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61" t="str">
        <f t="shared" si="0"/>
        <v>2.500,00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61" t="str">
        <f t="shared" si="0"/>
        <v>2.00,00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61" t="str">
        <f t="shared" si="0"/>
        <v>1.000,00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61" t="str">
        <f t="shared" si="0"/>
        <v>2.500,00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61" t="str">
        <f t="shared" si="0"/>
        <v>1.500,00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61" t="str">
        <f t="shared" si="0"/>
        <v>2.00,00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61" t="str">
        <f t="shared" si="0"/>
        <v>2.500,00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61" t="str">
        <f t="shared" si="0"/>
        <v>2.500,00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61" t="str">
        <f t="shared" si="0"/>
        <v>2.00,00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workbookViewId="0">
      <selection activeCell="G45" sqref="G45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59" t="s">
        <v>128</v>
      </c>
    </row>
    <row r="7" spans="1:8" ht="20.25" x14ac:dyDescent="0.3">
      <c r="B7" s="15" t="s">
        <v>62</v>
      </c>
      <c r="C7" s="26"/>
      <c r="D7" s="21">
        <v>100</v>
      </c>
      <c r="F7" s="59" t="s">
        <v>129</v>
      </c>
    </row>
    <row r="8" spans="1:8" ht="20.25" x14ac:dyDescent="0.3">
      <c r="B8" s="15" t="s">
        <v>63</v>
      </c>
      <c r="C8" s="26"/>
      <c r="D8" s="21">
        <v>80</v>
      </c>
      <c r="F8" s="59" t="s">
        <v>130</v>
      </c>
    </row>
    <row r="9" spans="1:8" ht="20.25" x14ac:dyDescent="0.3">
      <c r="B9" s="15" t="s">
        <v>64</v>
      </c>
      <c r="C9" s="27"/>
      <c r="D9" s="21">
        <v>50</v>
      </c>
      <c r="F9" s="59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62">
        <f>IF(ISERROR(YEAR(C13)), "Fecha inválida", IF(YEAR(C13)&lt;1980, 150, IF(AND(YEAR(C13)&gt;=1980, YEAR(C13)&lt;=1990), 100, IF(AND(YEAR(C13)&gt;1990, YEAR(C13)&lt;=2000), 80, 50))))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62">
        <f t="shared" ref="F14:F21" si="0">IF(ISERROR(YEAR(C14)), "Fecha inválida", IF(YEAR(C14)&lt;1980, 150, IF(AND(YEAR(C14)&gt;=1980, YEAR(C14)&lt;=1990), 100, IF(AND(YEAR(C14)&gt;1990, YEAR(C14)&lt;=2000), 80, 50))))</f>
        <v>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62">
        <f t="shared" si="0"/>
        <v>80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62">
        <f t="shared" si="0"/>
        <v>80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62">
        <f t="shared" si="0"/>
        <v>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62">
        <f t="shared" si="0"/>
        <v>100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62">
        <f t="shared" si="0"/>
        <v>100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62">
        <f t="shared" si="0"/>
        <v>150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62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Nicolas Castillo</cp:lastModifiedBy>
  <dcterms:created xsi:type="dcterms:W3CDTF">1996-01-12T11:40:47Z</dcterms:created>
  <dcterms:modified xsi:type="dcterms:W3CDTF">2024-12-12T02:28:19Z</dcterms:modified>
</cp:coreProperties>
</file>