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CCM MUNDO VERDE\Módulo 3. Herramienta ACV, Residuos, Suproductos\3. Criterios de PCC y CS\"/>
    </mc:Choice>
  </mc:AlternateContent>
  <xr:revisionPtr revIDLastSave="0" documentId="8_{3D38EC27-45E1-46CE-99DD-794D2C0FFD73}" xr6:coauthVersionLast="47" xr6:coauthVersionMax="47" xr10:uidLastSave="{00000000-0000-0000-0000-000000000000}"/>
  <bookViews>
    <workbookView xWindow="0" yWindow="744" windowWidth="23040" windowHeight="13656" xr2:uid="{F0DF46F0-8E36-4A3B-AD3E-82ED4172694D}"/>
  </bookViews>
  <sheets>
    <sheet name="3. Eval Operativa" sheetId="1" r:id="rId1"/>
  </sheets>
  <externalReferences>
    <externalReference r:id="rId2"/>
  </externalReferences>
  <definedNames>
    <definedName name="_xlnm.Print_Titles" localSheetId="0">'3. Eval Operativa'!$1:$6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1" l="1"/>
  <c r="H108" i="1" s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D91" i="1"/>
  <c r="H91" i="1" s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D81" i="1"/>
  <c r="H81" i="1" s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D71" i="1"/>
  <c r="H71" i="1" s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D60" i="1"/>
  <c r="H60" i="1" s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D42" i="1"/>
  <c r="H42" i="1" s="1"/>
  <c r="H41" i="1"/>
  <c r="G41" i="1"/>
  <c r="F41" i="1"/>
  <c r="E41" i="1"/>
  <c r="H40" i="1"/>
  <c r="G40" i="1"/>
  <c r="F40" i="1"/>
  <c r="E40" i="1"/>
  <c r="H39" i="1"/>
  <c r="G39" i="1"/>
  <c r="F39" i="1"/>
  <c r="E39" i="1"/>
  <c r="D36" i="1"/>
  <c r="H36" i="1" s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D28" i="1"/>
  <c r="H28" i="1" s="1"/>
  <c r="H27" i="1"/>
  <c r="G27" i="1"/>
  <c r="F27" i="1"/>
  <c r="E27" i="1"/>
  <c r="H26" i="1"/>
  <c r="G26" i="1"/>
  <c r="F26" i="1"/>
  <c r="E26" i="1"/>
  <c r="H25" i="1"/>
  <c r="G25" i="1"/>
  <c r="F25" i="1"/>
  <c r="E25" i="1"/>
  <c r="D22" i="1"/>
  <c r="H22" i="1" s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C123" i="1" l="1"/>
  <c r="J36" i="1"/>
  <c r="C128" i="1"/>
  <c r="J91" i="1"/>
  <c r="C127" i="1"/>
  <c r="J81" i="1"/>
  <c r="C125" i="1"/>
  <c r="J60" i="1"/>
  <c r="C122" i="1"/>
  <c r="J28" i="1"/>
  <c r="C126" i="1"/>
  <c r="J71" i="1"/>
  <c r="C124" i="1"/>
  <c r="J42" i="1"/>
  <c r="C121" i="1"/>
  <c r="E112" i="1"/>
  <c r="C113" i="1" s="1"/>
  <c r="J22" i="1"/>
  <c r="C129" i="1"/>
  <c r="J108" i="1"/>
  <c r="J113" i="1" l="1"/>
</calcChain>
</file>

<file path=xl/sharedStrings.xml><?xml version="1.0" encoding="utf-8"?>
<sst xmlns="http://schemas.openxmlformats.org/spreadsheetml/2006/main" count="171" uniqueCount="139">
  <si>
    <t>3. Evaluación Operativa</t>
  </si>
  <si>
    <t>NA</t>
  </si>
  <si>
    <t>No Aplica</t>
  </si>
  <si>
    <t>No Existe Sistema</t>
  </si>
  <si>
    <t>Deficiencia Significativa</t>
  </si>
  <si>
    <t>Requiere Mejora</t>
  </si>
  <si>
    <t>Satisfactorio</t>
  </si>
  <si>
    <t>Debidamente Implantado o Utilizado</t>
  </si>
  <si>
    <t>INFORMACIÓN OPERATIVA DE LA EMPRESA</t>
  </si>
  <si>
    <t>1. BUENAS PRÁCTICAS</t>
  </si>
  <si>
    <t>Comentarios</t>
  </si>
  <si>
    <t>CAL</t>
  </si>
  <si>
    <t>0        1</t>
  </si>
  <si>
    <t xml:space="preserve">¿Mide la cantidad de materia prima que utiliza en cada etapa del proceso o servicio ? </t>
  </si>
  <si>
    <t>NO APLICA</t>
  </si>
  <si>
    <t xml:space="preserve">¿Implementa plantillas de control de producción en cada etapa del proceso o servicio ?                    </t>
  </si>
  <si>
    <t xml:space="preserve">si parcialSI DE MANERA PARCIAL </t>
  </si>
  <si>
    <t xml:space="preserve">¿Ha realizado algún estudio de la distribución de planta de su proceso o servicio?                            </t>
  </si>
  <si>
    <t>EL ÚLTIMO FUE HACE 5 AÑOS</t>
  </si>
  <si>
    <t xml:space="preserve">¿Conoce las variables que debe controlar en cada etapa del proceso o servicio? </t>
  </si>
  <si>
    <t xml:space="preserve">¿Tiene delimitadas y señalizadas todas las áreas de la empresa?                                     </t>
  </si>
  <si>
    <t>1.6</t>
  </si>
  <si>
    <t xml:space="preserve">¿Controla los inventarios de materias primas, productos o insumos ? </t>
  </si>
  <si>
    <t>1.7</t>
  </si>
  <si>
    <t xml:space="preserve">¿Separa los residuos sólidos cuando los almacena? </t>
  </si>
  <si>
    <t>1.8</t>
  </si>
  <si>
    <t xml:space="preserve">¿Tiene implementado un programa de mantenimiento preventivo para las máquinas y equipos utilizados en el proceso de producción o prestación de servicios?                  </t>
  </si>
  <si>
    <t>1.9</t>
  </si>
  <si>
    <t xml:space="preserve">¿Cuenta con hojas de vida de equipos/planillas de control de mantenimiento ?           </t>
  </si>
  <si>
    <t>NO SE CUENTA/PARCIALMENTE</t>
  </si>
  <si>
    <t>1.10</t>
  </si>
  <si>
    <t xml:space="preserve">¿Tiene implementado un programa de calidad en todas las etapas del proceso o servicio?           </t>
  </si>
  <si>
    <t>1.11</t>
  </si>
  <si>
    <t>¿Cuenta con elementos de automatización de procesos o servicio?</t>
  </si>
  <si>
    <t>1.12</t>
  </si>
  <si>
    <t>¿ Se han implantado medidas para reducir el ruido?</t>
  </si>
  <si>
    <t>1.13</t>
  </si>
  <si>
    <t>¿Lleva un control de los consumos de energía y energéticos de su empresa?</t>
  </si>
  <si>
    <t>PROMEDIO EN BUENAS PRÁCTICAS:</t>
  </si>
  <si>
    <t>calificación</t>
  </si>
  <si>
    <t>2. HORNOS</t>
  </si>
  <si>
    <t>Personal capacitado en el manejo adecuado de los hornos</t>
  </si>
  <si>
    <t>SE REALIZA POR MEDIO COPASS</t>
  </si>
  <si>
    <t>¿Cuál tipo de combustible utiliza ? Eléctrico = 4, Gas natural = 3, Fosil =2, Otro:______ =1</t>
  </si>
  <si>
    <t>ELECTRICIDAD</t>
  </si>
  <si>
    <t>¿Tiene control de la temperatura en la operación del horno ?</t>
  </si>
  <si>
    <t>PROMEDIO EN HORNOS:</t>
  </si>
  <si>
    <t>3. ILUMINACIÓN</t>
  </si>
  <si>
    <t>¿Ha realizado estudios de la iluminación requerida en su industria o planta fisica?</t>
  </si>
  <si>
    <t>SI PARA OPTIMIZACION ENERGE</t>
  </si>
  <si>
    <t>¿Realiza mantenimientos periódicos del sistema de iluminación ?</t>
  </si>
  <si>
    <t>¿Ha implantado medidas para eficientar la iluminación?</t>
  </si>
  <si>
    <t>¿Cuenta con dispositivos ahorradores de energía?</t>
  </si>
  <si>
    <t>¿Posee medidores de consumo por centro de operación o servicio?</t>
  </si>
  <si>
    <t>PROMEDIO EN ILUMINACIÓN:</t>
  </si>
  <si>
    <t>4. MOTORES</t>
  </si>
  <si>
    <t>Personal capacitado en el manejo adecuado de los motores instalados en su empresa?</t>
  </si>
  <si>
    <t>¿Diseña o mide las necesidades antes de instalar un motor para una operación determinada?</t>
  </si>
  <si>
    <t>¿Verifica el funcionamiento de todos los elementos de conexión de los motores ?</t>
  </si>
  <si>
    <t>PROMEDIO EN MOTORES:</t>
  </si>
  <si>
    <t>5. AGUAS</t>
  </si>
  <si>
    <t>¿El consumo de agua es monitoreado en su empresa?</t>
  </si>
  <si>
    <t>¿Fueron verificadas las posibilidades de reducción en el consumo de agua en su proceso productivo o servicio?</t>
  </si>
  <si>
    <t>¿Se toman precauciones para evitar derrames y reboses de nivel?</t>
  </si>
  <si>
    <t>¿En caso que las partes de los equipos causan fugas, fueron sustituidas?</t>
  </si>
  <si>
    <t>¿Se verificó todas las posibilidades de reducir el consumo de agua en áreas fuera de la producción o servicio?</t>
  </si>
  <si>
    <t>¿Se adoptan medidas para ahorrar agua durante los procesos de limpieza y desinfección de instalaciones?</t>
  </si>
  <si>
    <t>¿Se adoptaron medidas para prevenir la contaminación de las aguas residuales en las áreas de fuera de la producción o servicio?</t>
  </si>
  <si>
    <t>¿Las aguas residuales son tratadas de forma apropiada?</t>
  </si>
  <si>
    <t>¿Cuenta con dispositivos ahorradores de agua?</t>
  </si>
  <si>
    <t>5.10</t>
  </si>
  <si>
    <t>¿Tiene un sistema de reúso de agua implantado?</t>
  </si>
  <si>
    <t>5.11</t>
  </si>
  <si>
    <t>¿Posee medidores de consumo por centro de operación ?</t>
  </si>
  <si>
    <t>5.12</t>
  </si>
  <si>
    <t>¿Cuenta con un programa de ahorro de agua para sus empleados?</t>
  </si>
  <si>
    <t>5.13</t>
  </si>
  <si>
    <t>Para el llenado de tanques o reactores con agua, ¿tienen control de nivel ?</t>
  </si>
  <si>
    <t>5.14</t>
  </si>
  <si>
    <t>¿Recupera condensados después de las etapas de calentamiento con vapor ?</t>
  </si>
  <si>
    <t>5.15</t>
  </si>
  <si>
    <t>¿Realiza mantenimiento a todas las líneas y accesorios de conducción del agua ?</t>
  </si>
  <si>
    <t>PROMEDIO EN AGUAS:</t>
  </si>
  <si>
    <t xml:space="preserve">6. MANEJO DE RESIDUOS </t>
  </si>
  <si>
    <t>¿Hay un seguimiento de la cantidad de residuos generados en la empresa?</t>
  </si>
  <si>
    <t>NO</t>
  </si>
  <si>
    <t>¿Se ha estudiado la posibilidad de reducir el material de embalaje?</t>
  </si>
  <si>
    <t>SI A TRAVES ECODISEÑO</t>
  </si>
  <si>
    <t>¿Se ha estudiado la posibilidad de reutilizar y/o reciclar residuos de su propia empresa?</t>
  </si>
  <si>
    <t>¿Cuenta con un sistema de manejo de residuos peligrosos?</t>
  </si>
  <si>
    <t>¿Cuenta con un manejo y disposición adecuado de sus residuos no peligrosos?</t>
  </si>
  <si>
    <t>¿Cuenta con centro de acopio de Residuos Peligrosos?</t>
  </si>
  <si>
    <t>¿Cuenta con medidas implantadas para reducir, recuperar o reciclar alguno de sus RP?</t>
  </si>
  <si>
    <t>¿Cuenta con medidas implantadas para reducir, recuperar o reciclar alguno de sus RNP?</t>
  </si>
  <si>
    <t>PROMEDIO EN MANEJO DE RESIDUOS</t>
  </si>
  <si>
    <t>7. MATERIAS PRIMAS</t>
  </si>
  <si>
    <t>¿El consumo de mp es monitoreado en su empresa?</t>
  </si>
  <si>
    <t>¿Hay medidas que evitan las pérdidas de mp durante la producción?</t>
  </si>
  <si>
    <t>¿Se buscan posibilidades de optimización en la planificación de la producción o prestación de servicios?</t>
  </si>
  <si>
    <t>¿Se observan pérdidas en las tuberías y equipos?</t>
  </si>
  <si>
    <t>¿Existe un plan de monitoreo preventivo para las máquinas y herramientas con la finalidad de evitar pérdidas de mp?</t>
  </si>
  <si>
    <t>¿Existen tentativas de sustitución de sustancias peligrosas por otras menos peligrosas u otros procedimientos?</t>
  </si>
  <si>
    <t>¿Hay programas para reducción en el consumo de materiales de limpieza?</t>
  </si>
  <si>
    <t>PROMEDIO EN MATERIAS PRIMAS</t>
  </si>
  <si>
    <t>8. ALMACENAMIENTO Y MANEJO DE MATERIALES</t>
  </si>
  <si>
    <t>¿Se controla la calidad de las mp recibidas de los proveedores?</t>
  </si>
  <si>
    <t>¿Se cuenta con una zona específica de almacenamiento de producto terminado y organizado de acuerdo a sus características?</t>
  </si>
  <si>
    <t>¿Se evitan las pérdidas de mp y productos acabados durante el almacenamiento?</t>
  </si>
  <si>
    <t>¿Son tomadas medidas para evitar pérdidas por salpiques, fugas, vertidos o mezcla inadecuada de materiales?</t>
  </si>
  <si>
    <t>¿El manejo de materiales puede ser mejorado durante el transporte para evitar pérdidas?</t>
  </si>
  <si>
    <t xml:space="preserve">¿La limpieza, seguridad y disposición adecuada de embalajes de sustancias peligrosas están asegurados? </t>
  </si>
  <si>
    <t>¿Existen medidas para evitar las pérdidas de producto terminado durante el almacenamiento o transporte?</t>
  </si>
  <si>
    <t>PROMEDIO EN ALMACENAMIENTO Y MANEJO DE MATERIALES</t>
  </si>
  <si>
    <t>9. SEGURIDAD DEL TRABAJO Y PROTECCIÓN A LA SALUD</t>
  </si>
  <si>
    <t>¿Existen medidas para reducir el riesgo de accidentes?</t>
  </si>
  <si>
    <t>¿Existen equipos extintores de incendios adecuados?</t>
  </si>
  <si>
    <t xml:space="preserve">¿Existe ventilación e iluminación adecuadas? </t>
  </si>
  <si>
    <t>¿Las instalaciones eléctricas están debidamente protegidas y aisladas?</t>
  </si>
  <si>
    <t>¿Sus equipamientos  presentan algún  riesgo para los trabajadores?</t>
  </si>
  <si>
    <t>¿Existen informaciones suficientes y de fácil acceso sobre sustancias y combustibles?</t>
  </si>
  <si>
    <t>¿Personal que manipula sustancias peligrosas tienen, cada uno, ropa y equipos de protección individual para esta actividad y están en buen estado?</t>
  </si>
  <si>
    <t>¿Se han adoptado medidas suficientes para casos de accidentes?</t>
  </si>
  <si>
    <t>¿Existen medidas para minimizar el peligro de incendio?</t>
  </si>
  <si>
    <t>¿Se han adoptado medidas preventivas suficientes para el caso de un incendio?</t>
  </si>
  <si>
    <t>¿Se han adoptado medidas para reducir los riesgos para la salud?</t>
  </si>
  <si>
    <t>¿Se ha realizado algún control eficiente de las emisiones?</t>
  </si>
  <si>
    <t>¿Hay prevención y control para la emisión de olores?</t>
  </si>
  <si>
    <t>¿Hay preocupación en reducir los niveles de ruido internamente y externamente?</t>
  </si>
  <si>
    <t>PROMEDIO EN SEGURIDAD DEL TRABAJO Y PROTECCIÓN A LA SALUD</t>
  </si>
  <si>
    <t xml:space="preserve">Calificación Global de la Empresa:  </t>
  </si>
  <si>
    <t>BUENAS PRÁCTICAS</t>
  </si>
  <si>
    <t>HORNOS</t>
  </si>
  <si>
    <t>ILUMINACIÓN</t>
  </si>
  <si>
    <t>MOTORES</t>
  </si>
  <si>
    <t>AGUAS</t>
  </si>
  <si>
    <t xml:space="preserve">RESIDUOS </t>
  </si>
  <si>
    <t>MP</t>
  </si>
  <si>
    <t>MANEJO MATERIALES</t>
  </si>
  <si>
    <t>SEGURIDAD EN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</si>
</sst>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ptos Narrow"/>
      <family val="2"/>
      <scheme val="minor"/>
    </font>
    <font>
      <sz val="9"/>
      <name val="Aptos Narrow"/>
      <family val="2"/>
      <scheme val="minor"/>
    </font>
    <font>
      <sz val="9"/>
      <color indexed="12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indexed="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left"/>
    </xf>
    <xf numFmtId="0" fontId="3" fillId="0" borderId="0" xfId="1" applyFont="1"/>
    <xf numFmtId="0" fontId="3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right"/>
    </xf>
    <xf numFmtId="0" fontId="2" fillId="3" borderId="6" xfId="1" applyFont="1" applyFill="1" applyBorder="1" applyAlignment="1">
      <alignment horizontal="right"/>
    </xf>
    <xf numFmtId="49" fontId="3" fillId="2" borderId="7" xfId="1" applyNumberFormat="1" applyFont="1" applyFill="1" applyBorder="1" applyAlignment="1">
      <alignment horizontal="center"/>
    </xf>
    <xf numFmtId="0" fontId="3" fillId="2" borderId="7" xfId="1" applyFont="1" applyFill="1" applyBorder="1"/>
    <xf numFmtId="0" fontId="3" fillId="2" borderId="8" xfId="1" applyFont="1" applyFill="1" applyBorder="1" applyProtection="1">
      <protection locked="0"/>
    </xf>
    <xf numFmtId="0" fontId="3" fillId="0" borderId="2" xfId="1" applyFont="1" applyBorder="1" applyAlignment="1" applyProtection="1">
      <alignment horizontal="right" vertical="center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49" fontId="3" fillId="2" borderId="2" xfId="1" applyNumberFormat="1" applyFont="1" applyFill="1" applyBorder="1" applyAlignment="1">
      <alignment horizontal="center"/>
    </xf>
    <xf numFmtId="0" fontId="3" fillId="2" borderId="2" xfId="1" applyFont="1" applyFill="1" applyBorder="1"/>
    <xf numFmtId="0" fontId="3" fillId="2" borderId="6" xfId="1" applyFont="1" applyFill="1" applyBorder="1" applyProtection="1">
      <protection locked="0"/>
    </xf>
    <xf numFmtId="0" fontId="3" fillId="2" borderId="2" xfId="1" applyFont="1" applyFill="1" applyBorder="1" applyProtection="1">
      <protection locked="0"/>
    </xf>
    <xf numFmtId="49" fontId="3" fillId="2" borderId="2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wrapText="1"/>
    </xf>
    <xf numFmtId="49" fontId="3" fillId="2" borderId="4" xfId="1" applyNumberFormat="1" applyFont="1" applyFill="1" applyBorder="1" applyAlignment="1">
      <alignment horizontal="center"/>
    </xf>
    <xf numFmtId="0" fontId="3" fillId="2" borderId="11" xfId="1" applyFont="1" applyFill="1" applyBorder="1"/>
    <xf numFmtId="0" fontId="4" fillId="0" borderId="12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2" fillId="3" borderId="4" xfId="1" applyFont="1" applyFill="1" applyBorder="1" applyAlignment="1">
      <alignment horizontal="right"/>
    </xf>
    <xf numFmtId="0" fontId="2" fillId="3" borderId="5" xfId="1" applyFont="1" applyFill="1" applyBorder="1" applyAlignment="1">
      <alignment horizontal="right"/>
    </xf>
    <xf numFmtId="0" fontId="2" fillId="3" borderId="6" xfId="1" applyFont="1" applyFill="1" applyBorder="1" applyAlignment="1">
      <alignment horizontal="right"/>
    </xf>
    <xf numFmtId="0" fontId="3" fillId="3" borderId="2" xfId="1" applyFont="1" applyFill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2" fillId="0" borderId="5" xfId="1" applyFont="1" applyBorder="1" applyAlignment="1">
      <alignment horizontal="right"/>
    </xf>
    <xf numFmtId="10" fontId="2" fillId="0" borderId="6" xfId="1" applyNumberFormat="1" applyFont="1" applyBorder="1" applyAlignment="1">
      <alignment horizontal="center"/>
    </xf>
    <xf numFmtId="0" fontId="3" fillId="2" borderId="0" xfId="1" applyFont="1" applyFill="1"/>
    <xf numFmtId="0" fontId="3" fillId="2" borderId="7" xfId="1" applyFont="1" applyFill="1" applyBorder="1" applyProtection="1">
      <protection locked="0"/>
    </xf>
    <xf numFmtId="0" fontId="3" fillId="0" borderId="2" xfId="1" applyFont="1" applyBorder="1" applyAlignment="1" applyProtection="1">
      <alignment horizontal="right"/>
      <protection locked="0"/>
    </xf>
    <xf numFmtId="49" fontId="3" fillId="2" borderId="3" xfId="1" applyNumberFormat="1" applyFont="1" applyFill="1" applyBorder="1" applyAlignment="1">
      <alignment horizontal="center"/>
    </xf>
    <xf numFmtId="0" fontId="3" fillId="2" borderId="3" xfId="1" applyFont="1" applyFill="1" applyBorder="1"/>
    <xf numFmtId="0" fontId="3" fillId="2" borderId="3" xfId="1" applyFont="1" applyFill="1" applyBorder="1" applyProtection="1">
      <protection locked="0"/>
    </xf>
    <xf numFmtId="0" fontId="3" fillId="3" borderId="2" xfId="1" applyFont="1" applyFill="1" applyBorder="1"/>
    <xf numFmtId="0" fontId="2" fillId="3" borderId="5" xfId="1" applyFont="1" applyFill="1" applyBorder="1" applyAlignment="1">
      <alignment horizontal="center"/>
    </xf>
    <xf numFmtId="0" fontId="3" fillId="0" borderId="2" xfId="1" applyFont="1" applyBorder="1"/>
    <xf numFmtId="0" fontId="3" fillId="2" borderId="3" xfId="1" applyFont="1" applyFill="1" applyBorder="1" applyAlignment="1">
      <alignment horizontal="center"/>
    </xf>
    <xf numFmtId="0" fontId="3" fillId="0" borderId="3" xfId="1" applyFont="1" applyBorder="1"/>
    <xf numFmtId="0" fontId="2" fillId="3" borderId="2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3" fillId="2" borderId="9" xfId="1" applyFont="1" applyFill="1" applyBorder="1" applyAlignment="1" applyProtection="1">
      <alignment horizontal="left"/>
      <protection locked="0"/>
    </xf>
    <xf numFmtId="0" fontId="3" fillId="2" borderId="4" xfId="1" applyFont="1" applyFill="1" applyBorder="1" applyAlignment="1" applyProtection="1">
      <alignment horizontal="left"/>
      <protection locked="0"/>
    </xf>
    <xf numFmtId="0" fontId="3" fillId="2" borderId="13" xfId="1" applyFont="1" applyFill="1" applyBorder="1" applyAlignment="1" applyProtection="1">
      <alignment horizontal="left"/>
      <protection locked="0"/>
    </xf>
    <xf numFmtId="0" fontId="3" fillId="2" borderId="9" xfId="1" applyFont="1" applyFill="1" applyBorder="1" applyProtection="1">
      <protection locked="0"/>
    </xf>
    <xf numFmtId="49" fontId="3" fillId="2" borderId="3" xfId="1" applyNumberFormat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wrapText="1"/>
    </xf>
    <xf numFmtId="0" fontId="3" fillId="2" borderId="9" xfId="1" applyFont="1" applyFill="1" applyBorder="1" applyAlignment="1" applyProtection="1">
      <alignment wrapText="1"/>
      <protection locked="0"/>
    </xf>
    <xf numFmtId="0" fontId="3" fillId="0" borderId="0" xfId="1" applyFont="1" applyAlignment="1">
      <alignment wrapText="1"/>
    </xf>
    <xf numFmtId="0" fontId="3" fillId="2" borderId="4" xfId="1" applyFont="1" applyFill="1" applyBorder="1" applyProtection="1">
      <protection locked="0"/>
    </xf>
    <xf numFmtId="0" fontId="3" fillId="2" borderId="13" xfId="1" applyFont="1" applyFill="1" applyBorder="1" applyProtection="1">
      <protection locked="0"/>
    </xf>
    <xf numFmtId="0" fontId="2" fillId="0" borderId="0" xfId="1" applyFont="1" applyAlignment="1">
      <alignment horizontal="right"/>
    </xf>
    <xf numFmtId="0" fontId="3" fillId="2" borderId="7" xfId="1" applyFont="1" applyFill="1" applyBorder="1" applyAlignment="1">
      <alignment horizontal="center"/>
    </xf>
    <xf numFmtId="0" fontId="3" fillId="2" borderId="13" xfId="1" applyFont="1" applyFill="1" applyBorder="1" applyAlignment="1">
      <alignment horizontal="center"/>
    </xf>
    <xf numFmtId="0" fontId="3" fillId="2" borderId="11" xfId="1" applyFont="1" applyFill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2" xfId="1" applyFont="1" applyBorder="1" applyAlignment="1">
      <alignment wrapText="1"/>
    </xf>
    <xf numFmtId="0" fontId="3" fillId="2" borderId="0" xfId="1" applyFont="1" applyFill="1" applyAlignment="1">
      <alignment horizontal="center"/>
    </xf>
    <xf numFmtId="0" fontId="5" fillId="4" borderId="2" xfId="1" applyFont="1" applyFill="1" applyBorder="1" applyAlignment="1">
      <alignment horizontal="right" vertical="center"/>
    </xf>
    <xf numFmtId="10" fontId="2" fillId="5" borderId="2" xfId="1" applyNumberFormat="1" applyFont="1" applyFill="1" applyBorder="1" applyAlignment="1">
      <alignment horizontal="center" vertical="center"/>
    </xf>
    <xf numFmtId="0" fontId="6" fillId="0" borderId="0" xfId="1" applyFont="1"/>
    <xf numFmtId="0" fontId="6" fillId="0" borderId="0" xfId="1" applyFont="1" applyAlignment="1">
      <alignment horizontal="right"/>
    </xf>
    <xf numFmtId="10" fontId="6" fillId="0" borderId="0" xfId="1" applyNumberFormat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</cellXfs>
  <cellStyles count="2">
    <cellStyle name="Normal" xfId="0" builtinId="0"/>
    <cellStyle name="Normal 2" xfId="1" xr:uid="{D9F29941-94E0-44D5-B29E-5F53F35C785D}"/>
  </cellStyles>
  <dxfs count="3"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Evaluación Preliminar</a:t>
            </a:r>
          </a:p>
        </c:rich>
      </c:tx>
      <c:layout>
        <c:manualLayout>
          <c:xMode val="edge"/>
          <c:yMode val="edge"/>
          <c:x val="0.38147135598500387"/>
          <c:y val="3.32102717929489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17983651226159"/>
          <c:y val="9.7786110001265761E-2"/>
          <c:w val="0.87329700272479571"/>
          <c:h val="0.6789677071786"/>
        </c:manualLayout>
      </c:layout>
      <c:bar3DChart>
        <c:barDir val="col"/>
        <c:grouping val="clustered"/>
        <c:varyColors val="0"/>
        <c:ser>
          <c:idx val="0"/>
          <c:order val="0"/>
          <c:tx>
            <c:v>Evaluación Preliminar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'3. Eval Operativa'!$B$121:$B$129</c:f>
              <c:strCache>
                <c:ptCount val="9"/>
                <c:pt idx="0">
                  <c:v>BUENAS PRÁCTICAS</c:v>
                </c:pt>
                <c:pt idx="1">
                  <c:v>HORNOS</c:v>
                </c:pt>
                <c:pt idx="2">
                  <c:v>ILUMINACIÓN</c:v>
                </c:pt>
                <c:pt idx="3">
                  <c:v>MOTORES</c:v>
                </c:pt>
                <c:pt idx="4">
                  <c:v>AGUAS</c:v>
                </c:pt>
                <c:pt idx="5">
                  <c:v>RESIDUOS </c:v>
                </c:pt>
                <c:pt idx="6">
                  <c:v>MP</c:v>
                </c:pt>
                <c:pt idx="7">
                  <c:v>MANEJO MATERIALES</c:v>
                </c:pt>
                <c:pt idx="8">
                  <c:v>SEGURIDAD EN TRABAJO</c:v>
                </c:pt>
              </c:strCache>
            </c:strRef>
          </c:cat>
          <c:val>
            <c:numRef>
              <c:f>'3. Eval Operativa'!$C$121:$C$129</c:f>
              <c:numCache>
                <c:formatCode>0.00%</c:formatCode>
                <c:ptCount val="9"/>
                <c:pt idx="0">
                  <c:v>0.11538461538461539</c:v>
                </c:pt>
                <c:pt idx="1">
                  <c:v>0.83333333333333337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8F1-9BC0-B92A45F1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4075935"/>
        <c:axId val="1"/>
        <c:axId val="0"/>
      </c:bar3DChart>
      <c:catAx>
        <c:axId val="1674075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6740759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emf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26</xdr:row>
      <xdr:rowOff>30480</xdr:rowOff>
    </xdr:from>
    <xdr:to>
      <xdr:col>3</xdr:col>
      <xdr:colOff>883920</xdr:colOff>
      <xdr:row>27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D5912B1-EB20-40E6-829E-A1272DBE12F2}"/>
            </a:ext>
          </a:extLst>
        </xdr:cNvPr>
        <xdr:cNvSpPr>
          <a:spLocks noChangeArrowheads="1"/>
        </xdr:cNvSpPr>
      </xdr:nvSpPr>
      <xdr:spPr bwMode="auto">
        <a:xfrm>
          <a:off x="8945880" y="46634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32</xdr:row>
      <xdr:rowOff>30480</xdr:rowOff>
    </xdr:from>
    <xdr:to>
      <xdr:col>3</xdr:col>
      <xdr:colOff>883920</xdr:colOff>
      <xdr:row>35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68D851-530B-4E72-9EEA-37A2C4615FFF}"/>
            </a:ext>
          </a:extLst>
        </xdr:cNvPr>
        <xdr:cNvSpPr>
          <a:spLocks noChangeArrowheads="1"/>
        </xdr:cNvSpPr>
      </xdr:nvSpPr>
      <xdr:spPr bwMode="auto">
        <a:xfrm>
          <a:off x="8945880" y="5692140"/>
          <a:ext cx="0" cy="548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40</xdr:row>
      <xdr:rowOff>30480</xdr:rowOff>
    </xdr:from>
    <xdr:to>
      <xdr:col>3</xdr:col>
      <xdr:colOff>883920</xdr:colOff>
      <xdr:row>41</xdr:row>
      <xdr:rowOff>7620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565287D-CA68-425B-8812-0D2503F1CC55}"/>
            </a:ext>
          </a:extLst>
        </xdr:cNvPr>
        <xdr:cNvSpPr>
          <a:spLocks noChangeArrowheads="1"/>
        </xdr:cNvSpPr>
      </xdr:nvSpPr>
      <xdr:spPr bwMode="auto">
        <a:xfrm>
          <a:off x="8945880" y="71018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58</xdr:row>
      <xdr:rowOff>30480</xdr:rowOff>
    </xdr:from>
    <xdr:to>
      <xdr:col>3</xdr:col>
      <xdr:colOff>883920</xdr:colOff>
      <xdr:row>59</xdr:row>
      <xdr:rowOff>7620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76F3EAF-8CBD-4C87-9EE5-628CF7C2D040}"/>
            </a:ext>
          </a:extLst>
        </xdr:cNvPr>
        <xdr:cNvSpPr>
          <a:spLocks noChangeArrowheads="1"/>
        </xdr:cNvSpPr>
      </xdr:nvSpPr>
      <xdr:spPr bwMode="auto">
        <a:xfrm>
          <a:off x="8945880" y="105308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24</xdr:row>
      <xdr:rowOff>22860</xdr:rowOff>
    </xdr:from>
    <xdr:to>
      <xdr:col>3</xdr:col>
      <xdr:colOff>1783080</xdr:colOff>
      <xdr:row>25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2E15E81-48E0-458E-81FF-385A41B6985D}"/>
            </a:ext>
          </a:extLst>
        </xdr:cNvPr>
        <xdr:cNvSpPr>
          <a:spLocks noChangeArrowheads="1"/>
        </xdr:cNvSpPr>
      </xdr:nvSpPr>
      <xdr:spPr bwMode="auto">
        <a:xfrm>
          <a:off x="8945880" y="42748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25</xdr:row>
      <xdr:rowOff>22860</xdr:rowOff>
    </xdr:from>
    <xdr:to>
      <xdr:col>3</xdr:col>
      <xdr:colOff>1783080</xdr:colOff>
      <xdr:row>26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6CFA427-38E8-4601-B295-21DF46435672}"/>
            </a:ext>
          </a:extLst>
        </xdr:cNvPr>
        <xdr:cNvSpPr>
          <a:spLocks noChangeArrowheads="1"/>
        </xdr:cNvSpPr>
      </xdr:nvSpPr>
      <xdr:spPr bwMode="auto">
        <a:xfrm>
          <a:off x="8945880" y="44653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26</xdr:row>
      <xdr:rowOff>22860</xdr:rowOff>
    </xdr:from>
    <xdr:to>
      <xdr:col>3</xdr:col>
      <xdr:colOff>1783080</xdr:colOff>
      <xdr:row>27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29012E5-4FCD-47F5-B7E9-B7F8DE756C52}"/>
            </a:ext>
          </a:extLst>
        </xdr:cNvPr>
        <xdr:cNvSpPr>
          <a:spLocks noChangeArrowheads="1"/>
        </xdr:cNvSpPr>
      </xdr:nvSpPr>
      <xdr:spPr bwMode="auto">
        <a:xfrm>
          <a:off x="8945880" y="46558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30</xdr:row>
      <xdr:rowOff>30480</xdr:rowOff>
    </xdr:from>
    <xdr:to>
      <xdr:col>3</xdr:col>
      <xdr:colOff>883920</xdr:colOff>
      <xdr:row>31</xdr:row>
      <xdr:rowOff>7620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D5766AF-CD10-4218-8AEF-9CA56545FD27}"/>
            </a:ext>
          </a:extLst>
        </xdr:cNvPr>
        <xdr:cNvSpPr>
          <a:spLocks noChangeArrowheads="1"/>
        </xdr:cNvSpPr>
      </xdr:nvSpPr>
      <xdr:spPr bwMode="auto">
        <a:xfrm>
          <a:off x="8945880" y="53111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30</xdr:row>
      <xdr:rowOff>22860</xdr:rowOff>
    </xdr:from>
    <xdr:to>
      <xdr:col>3</xdr:col>
      <xdr:colOff>1783080</xdr:colOff>
      <xdr:row>31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DAE70DE-6953-4783-A43A-E2B90B034EFB}"/>
            </a:ext>
          </a:extLst>
        </xdr:cNvPr>
        <xdr:cNvSpPr>
          <a:spLocks noChangeArrowheads="1"/>
        </xdr:cNvSpPr>
      </xdr:nvSpPr>
      <xdr:spPr bwMode="auto">
        <a:xfrm>
          <a:off x="8945880" y="53035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31</xdr:row>
      <xdr:rowOff>30480</xdr:rowOff>
    </xdr:from>
    <xdr:to>
      <xdr:col>3</xdr:col>
      <xdr:colOff>883920</xdr:colOff>
      <xdr:row>32</xdr:row>
      <xdr:rowOff>7620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B4D09A8-905E-47D8-9665-127A9E5B6C53}"/>
            </a:ext>
          </a:extLst>
        </xdr:cNvPr>
        <xdr:cNvSpPr>
          <a:spLocks noChangeArrowheads="1"/>
        </xdr:cNvSpPr>
      </xdr:nvSpPr>
      <xdr:spPr bwMode="auto">
        <a:xfrm>
          <a:off x="8945880" y="55016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31</xdr:row>
      <xdr:rowOff>22860</xdr:rowOff>
    </xdr:from>
    <xdr:to>
      <xdr:col>3</xdr:col>
      <xdr:colOff>1783080</xdr:colOff>
      <xdr:row>32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2D13C48-DA86-4CDD-B57C-C6B85C1EA0E1}"/>
            </a:ext>
          </a:extLst>
        </xdr:cNvPr>
        <xdr:cNvSpPr>
          <a:spLocks noChangeArrowheads="1"/>
        </xdr:cNvSpPr>
      </xdr:nvSpPr>
      <xdr:spPr bwMode="auto">
        <a:xfrm>
          <a:off x="8945880" y="54940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32</xdr:row>
      <xdr:rowOff>30480</xdr:rowOff>
    </xdr:from>
    <xdr:to>
      <xdr:col>3</xdr:col>
      <xdr:colOff>883920</xdr:colOff>
      <xdr:row>35</xdr:row>
      <xdr:rowOff>7620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EB5B82-88E0-42F5-95CC-CED2F59E2DA4}"/>
            </a:ext>
          </a:extLst>
        </xdr:cNvPr>
        <xdr:cNvSpPr>
          <a:spLocks noChangeArrowheads="1"/>
        </xdr:cNvSpPr>
      </xdr:nvSpPr>
      <xdr:spPr bwMode="auto">
        <a:xfrm>
          <a:off x="8945880" y="5692140"/>
          <a:ext cx="0" cy="548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32</xdr:row>
      <xdr:rowOff>22860</xdr:rowOff>
    </xdr:from>
    <xdr:to>
      <xdr:col>3</xdr:col>
      <xdr:colOff>1783080</xdr:colOff>
      <xdr:row>33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4EB4D25-9D9C-4EC8-9AFA-B29E56D93650}"/>
            </a:ext>
          </a:extLst>
        </xdr:cNvPr>
        <xdr:cNvSpPr>
          <a:spLocks noChangeArrowheads="1"/>
        </xdr:cNvSpPr>
      </xdr:nvSpPr>
      <xdr:spPr bwMode="auto">
        <a:xfrm>
          <a:off x="8945880" y="56845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38</xdr:row>
      <xdr:rowOff>30480</xdr:rowOff>
    </xdr:from>
    <xdr:to>
      <xdr:col>3</xdr:col>
      <xdr:colOff>883920</xdr:colOff>
      <xdr:row>39</xdr:row>
      <xdr:rowOff>7620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65C3C39-8A07-4954-9408-01968DD1E03F}"/>
            </a:ext>
          </a:extLst>
        </xdr:cNvPr>
        <xdr:cNvSpPr>
          <a:spLocks noChangeArrowheads="1"/>
        </xdr:cNvSpPr>
      </xdr:nvSpPr>
      <xdr:spPr bwMode="auto">
        <a:xfrm>
          <a:off x="8945880" y="67208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38</xdr:row>
      <xdr:rowOff>22860</xdr:rowOff>
    </xdr:from>
    <xdr:to>
      <xdr:col>3</xdr:col>
      <xdr:colOff>1783080</xdr:colOff>
      <xdr:row>39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DD219DA-53DC-4C09-917A-4CA844E9C22E}"/>
            </a:ext>
          </a:extLst>
        </xdr:cNvPr>
        <xdr:cNvSpPr>
          <a:spLocks noChangeArrowheads="1"/>
        </xdr:cNvSpPr>
      </xdr:nvSpPr>
      <xdr:spPr bwMode="auto">
        <a:xfrm>
          <a:off x="8945880" y="67132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39</xdr:row>
      <xdr:rowOff>30480</xdr:rowOff>
    </xdr:from>
    <xdr:to>
      <xdr:col>3</xdr:col>
      <xdr:colOff>883920</xdr:colOff>
      <xdr:row>40</xdr:row>
      <xdr:rowOff>7620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D75DD34-7475-4996-BA6E-8C2ECD962DC1}"/>
            </a:ext>
          </a:extLst>
        </xdr:cNvPr>
        <xdr:cNvSpPr>
          <a:spLocks noChangeArrowheads="1"/>
        </xdr:cNvSpPr>
      </xdr:nvSpPr>
      <xdr:spPr bwMode="auto">
        <a:xfrm>
          <a:off x="8945880" y="69113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39</xdr:row>
      <xdr:rowOff>22860</xdr:rowOff>
    </xdr:from>
    <xdr:to>
      <xdr:col>3</xdr:col>
      <xdr:colOff>1783080</xdr:colOff>
      <xdr:row>40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17F3B0F-DF99-48E5-8570-BB0568D362FB}"/>
            </a:ext>
          </a:extLst>
        </xdr:cNvPr>
        <xdr:cNvSpPr>
          <a:spLocks noChangeArrowheads="1"/>
        </xdr:cNvSpPr>
      </xdr:nvSpPr>
      <xdr:spPr bwMode="auto">
        <a:xfrm>
          <a:off x="8945880" y="69037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40</xdr:row>
      <xdr:rowOff>30480</xdr:rowOff>
    </xdr:from>
    <xdr:to>
      <xdr:col>3</xdr:col>
      <xdr:colOff>883920</xdr:colOff>
      <xdr:row>41</xdr:row>
      <xdr:rowOff>7620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D6A2BBD-1C45-4BF2-8937-FF93764D8A81}"/>
            </a:ext>
          </a:extLst>
        </xdr:cNvPr>
        <xdr:cNvSpPr>
          <a:spLocks noChangeArrowheads="1"/>
        </xdr:cNvSpPr>
      </xdr:nvSpPr>
      <xdr:spPr bwMode="auto">
        <a:xfrm>
          <a:off x="8945880" y="71018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40</xdr:row>
      <xdr:rowOff>22860</xdr:rowOff>
    </xdr:from>
    <xdr:to>
      <xdr:col>3</xdr:col>
      <xdr:colOff>1783080</xdr:colOff>
      <xdr:row>41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F3EC983-D5F9-4A37-AA88-FE4310EF4A2B}"/>
            </a:ext>
          </a:extLst>
        </xdr:cNvPr>
        <xdr:cNvSpPr>
          <a:spLocks noChangeArrowheads="1"/>
        </xdr:cNvSpPr>
      </xdr:nvSpPr>
      <xdr:spPr bwMode="auto">
        <a:xfrm>
          <a:off x="8945880" y="70942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44</xdr:row>
      <xdr:rowOff>22860</xdr:rowOff>
    </xdr:from>
    <xdr:to>
      <xdr:col>3</xdr:col>
      <xdr:colOff>1783080</xdr:colOff>
      <xdr:row>45</xdr:row>
      <xdr:rowOff>0</xdr:rowOff>
    </xdr:to>
    <xdr:sp macro="" textlink="">
      <xdr:nvSpPr>
        <xdr:cNvPr id="21" name="Rectangle 21">
          <a:extLst>
            <a:ext uri="{FF2B5EF4-FFF2-40B4-BE49-F238E27FC236}">
              <a16:creationId xmlns:a16="http://schemas.microsoft.com/office/drawing/2014/main" id="{23A47774-C049-4953-8A66-78A3FB02CC34}"/>
            </a:ext>
          </a:extLst>
        </xdr:cNvPr>
        <xdr:cNvSpPr>
          <a:spLocks noChangeArrowheads="1"/>
        </xdr:cNvSpPr>
      </xdr:nvSpPr>
      <xdr:spPr bwMode="auto">
        <a:xfrm>
          <a:off x="8945880" y="77419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53</xdr:row>
      <xdr:rowOff>30480</xdr:rowOff>
    </xdr:from>
    <xdr:to>
      <xdr:col>3</xdr:col>
      <xdr:colOff>883920</xdr:colOff>
      <xdr:row>54</xdr:row>
      <xdr:rowOff>7620</xdr:rowOff>
    </xdr:to>
    <xdr:sp macro="" textlink="">
      <xdr:nvSpPr>
        <xdr:cNvPr id="22" name="Rectangle 22">
          <a:extLst>
            <a:ext uri="{FF2B5EF4-FFF2-40B4-BE49-F238E27FC236}">
              <a16:creationId xmlns:a16="http://schemas.microsoft.com/office/drawing/2014/main" id="{D4628392-853B-4D85-AE37-0B729289A3D8}"/>
            </a:ext>
          </a:extLst>
        </xdr:cNvPr>
        <xdr:cNvSpPr>
          <a:spLocks noChangeArrowheads="1"/>
        </xdr:cNvSpPr>
      </xdr:nvSpPr>
      <xdr:spPr bwMode="auto">
        <a:xfrm>
          <a:off x="8945880" y="95783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53</xdr:row>
      <xdr:rowOff>22860</xdr:rowOff>
    </xdr:from>
    <xdr:to>
      <xdr:col>3</xdr:col>
      <xdr:colOff>1783080</xdr:colOff>
      <xdr:row>54</xdr:row>
      <xdr:rowOff>0</xdr:rowOff>
    </xdr:to>
    <xdr:sp macro="" textlink="">
      <xdr:nvSpPr>
        <xdr:cNvPr id="23" name="Rectangle 23">
          <a:extLst>
            <a:ext uri="{FF2B5EF4-FFF2-40B4-BE49-F238E27FC236}">
              <a16:creationId xmlns:a16="http://schemas.microsoft.com/office/drawing/2014/main" id="{71DCFB80-61ED-4C7A-BE26-9AAF19D2D5AA}"/>
            </a:ext>
          </a:extLst>
        </xdr:cNvPr>
        <xdr:cNvSpPr>
          <a:spLocks noChangeArrowheads="1"/>
        </xdr:cNvSpPr>
      </xdr:nvSpPr>
      <xdr:spPr bwMode="auto">
        <a:xfrm>
          <a:off x="8945880" y="95707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54</xdr:row>
      <xdr:rowOff>30480</xdr:rowOff>
    </xdr:from>
    <xdr:to>
      <xdr:col>3</xdr:col>
      <xdr:colOff>883920</xdr:colOff>
      <xdr:row>55</xdr:row>
      <xdr:rowOff>7620</xdr:rowOff>
    </xdr:to>
    <xdr:sp macro="" textlink="">
      <xdr:nvSpPr>
        <xdr:cNvPr id="24" name="Rectangle 24">
          <a:extLst>
            <a:ext uri="{FF2B5EF4-FFF2-40B4-BE49-F238E27FC236}">
              <a16:creationId xmlns:a16="http://schemas.microsoft.com/office/drawing/2014/main" id="{7A5FDBF4-1AD7-4340-8F7D-6503DF9FEBBA}"/>
            </a:ext>
          </a:extLst>
        </xdr:cNvPr>
        <xdr:cNvSpPr>
          <a:spLocks noChangeArrowheads="1"/>
        </xdr:cNvSpPr>
      </xdr:nvSpPr>
      <xdr:spPr bwMode="auto">
        <a:xfrm>
          <a:off x="8945880" y="97688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54</xdr:row>
      <xdr:rowOff>22860</xdr:rowOff>
    </xdr:from>
    <xdr:to>
      <xdr:col>3</xdr:col>
      <xdr:colOff>1783080</xdr:colOff>
      <xdr:row>55</xdr:row>
      <xdr:rowOff>0</xdr:rowOff>
    </xdr:to>
    <xdr:sp macro="" textlink="">
      <xdr:nvSpPr>
        <xdr:cNvPr id="25" name="Rectangle 25">
          <a:extLst>
            <a:ext uri="{FF2B5EF4-FFF2-40B4-BE49-F238E27FC236}">
              <a16:creationId xmlns:a16="http://schemas.microsoft.com/office/drawing/2014/main" id="{D6D10EA9-8367-4B11-B2FB-CE62B591ECAE}"/>
            </a:ext>
          </a:extLst>
        </xdr:cNvPr>
        <xdr:cNvSpPr>
          <a:spLocks noChangeArrowheads="1"/>
        </xdr:cNvSpPr>
      </xdr:nvSpPr>
      <xdr:spPr bwMode="auto">
        <a:xfrm>
          <a:off x="8945880" y="97612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55</xdr:row>
      <xdr:rowOff>30480</xdr:rowOff>
    </xdr:from>
    <xdr:to>
      <xdr:col>3</xdr:col>
      <xdr:colOff>883920</xdr:colOff>
      <xdr:row>56</xdr:row>
      <xdr:rowOff>7620</xdr:rowOff>
    </xdr:to>
    <xdr:sp macro="" textlink="">
      <xdr:nvSpPr>
        <xdr:cNvPr id="26" name="Rectangle 26">
          <a:extLst>
            <a:ext uri="{FF2B5EF4-FFF2-40B4-BE49-F238E27FC236}">
              <a16:creationId xmlns:a16="http://schemas.microsoft.com/office/drawing/2014/main" id="{DF67F711-C274-48C3-A011-245C66F913F7}"/>
            </a:ext>
          </a:extLst>
        </xdr:cNvPr>
        <xdr:cNvSpPr>
          <a:spLocks noChangeArrowheads="1"/>
        </xdr:cNvSpPr>
      </xdr:nvSpPr>
      <xdr:spPr bwMode="auto">
        <a:xfrm>
          <a:off x="8945880" y="99593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55</xdr:row>
      <xdr:rowOff>22860</xdr:rowOff>
    </xdr:from>
    <xdr:to>
      <xdr:col>3</xdr:col>
      <xdr:colOff>1783080</xdr:colOff>
      <xdr:row>56</xdr:row>
      <xdr:rowOff>0</xdr:rowOff>
    </xdr:to>
    <xdr:sp macro="" textlink="">
      <xdr:nvSpPr>
        <xdr:cNvPr id="27" name="Rectangle 27">
          <a:extLst>
            <a:ext uri="{FF2B5EF4-FFF2-40B4-BE49-F238E27FC236}">
              <a16:creationId xmlns:a16="http://schemas.microsoft.com/office/drawing/2014/main" id="{B1C59440-0A6D-4ADF-956B-598BF525BF86}"/>
            </a:ext>
          </a:extLst>
        </xdr:cNvPr>
        <xdr:cNvSpPr>
          <a:spLocks noChangeArrowheads="1"/>
        </xdr:cNvSpPr>
      </xdr:nvSpPr>
      <xdr:spPr bwMode="auto">
        <a:xfrm>
          <a:off x="8945880" y="99517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56</xdr:row>
      <xdr:rowOff>30480</xdr:rowOff>
    </xdr:from>
    <xdr:to>
      <xdr:col>3</xdr:col>
      <xdr:colOff>883920</xdr:colOff>
      <xdr:row>57</xdr:row>
      <xdr:rowOff>7620</xdr:rowOff>
    </xdr:to>
    <xdr:sp macro="" textlink="">
      <xdr:nvSpPr>
        <xdr:cNvPr id="28" name="Rectangle 28">
          <a:extLst>
            <a:ext uri="{FF2B5EF4-FFF2-40B4-BE49-F238E27FC236}">
              <a16:creationId xmlns:a16="http://schemas.microsoft.com/office/drawing/2014/main" id="{FA770974-9DE7-4684-8985-13EFE30D877D}"/>
            </a:ext>
          </a:extLst>
        </xdr:cNvPr>
        <xdr:cNvSpPr>
          <a:spLocks noChangeArrowheads="1"/>
        </xdr:cNvSpPr>
      </xdr:nvSpPr>
      <xdr:spPr bwMode="auto">
        <a:xfrm>
          <a:off x="8945880" y="101498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56</xdr:row>
      <xdr:rowOff>22860</xdr:rowOff>
    </xdr:from>
    <xdr:to>
      <xdr:col>3</xdr:col>
      <xdr:colOff>1783080</xdr:colOff>
      <xdr:row>57</xdr:row>
      <xdr:rowOff>0</xdr:rowOff>
    </xdr:to>
    <xdr:sp macro="" textlink="">
      <xdr:nvSpPr>
        <xdr:cNvPr id="29" name="Rectangle 29">
          <a:extLst>
            <a:ext uri="{FF2B5EF4-FFF2-40B4-BE49-F238E27FC236}">
              <a16:creationId xmlns:a16="http://schemas.microsoft.com/office/drawing/2014/main" id="{D2C42D83-0B30-4BEF-BB83-47713C0B1743}"/>
            </a:ext>
          </a:extLst>
        </xdr:cNvPr>
        <xdr:cNvSpPr>
          <a:spLocks noChangeArrowheads="1"/>
        </xdr:cNvSpPr>
      </xdr:nvSpPr>
      <xdr:spPr bwMode="auto">
        <a:xfrm>
          <a:off x="8945880" y="101422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57</xdr:row>
      <xdr:rowOff>30480</xdr:rowOff>
    </xdr:from>
    <xdr:to>
      <xdr:col>3</xdr:col>
      <xdr:colOff>883920</xdr:colOff>
      <xdr:row>58</xdr:row>
      <xdr:rowOff>7620</xdr:rowOff>
    </xdr:to>
    <xdr:sp macro="" textlink="">
      <xdr:nvSpPr>
        <xdr:cNvPr id="30" name="Rectangle 30">
          <a:extLst>
            <a:ext uri="{FF2B5EF4-FFF2-40B4-BE49-F238E27FC236}">
              <a16:creationId xmlns:a16="http://schemas.microsoft.com/office/drawing/2014/main" id="{193CB116-9CE3-43E6-A20C-B4D961A02258}"/>
            </a:ext>
          </a:extLst>
        </xdr:cNvPr>
        <xdr:cNvSpPr>
          <a:spLocks noChangeArrowheads="1"/>
        </xdr:cNvSpPr>
      </xdr:nvSpPr>
      <xdr:spPr bwMode="auto">
        <a:xfrm>
          <a:off x="8945880" y="103403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57</xdr:row>
      <xdr:rowOff>22860</xdr:rowOff>
    </xdr:from>
    <xdr:to>
      <xdr:col>3</xdr:col>
      <xdr:colOff>1783080</xdr:colOff>
      <xdr:row>58</xdr:row>
      <xdr:rowOff>0</xdr:rowOff>
    </xdr:to>
    <xdr:sp macro="" textlink="">
      <xdr:nvSpPr>
        <xdr:cNvPr id="31" name="Rectangle 31">
          <a:extLst>
            <a:ext uri="{FF2B5EF4-FFF2-40B4-BE49-F238E27FC236}">
              <a16:creationId xmlns:a16="http://schemas.microsoft.com/office/drawing/2014/main" id="{F8DD49A2-3DEA-4F96-9F14-8E71DF3A3CAB}"/>
            </a:ext>
          </a:extLst>
        </xdr:cNvPr>
        <xdr:cNvSpPr>
          <a:spLocks noChangeArrowheads="1"/>
        </xdr:cNvSpPr>
      </xdr:nvSpPr>
      <xdr:spPr bwMode="auto">
        <a:xfrm>
          <a:off x="8945880" y="103327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57</xdr:row>
      <xdr:rowOff>30480</xdr:rowOff>
    </xdr:from>
    <xdr:to>
      <xdr:col>3</xdr:col>
      <xdr:colOff>883920</xdr:colOff>
      <xdr:row>58</xdr:row>
      <xdr:rowOff>7620</xdr:rowOff>
    </xdr:to>
    <xdr:sp macro="" textlink="">
      <xdr:nvSpPr>
        <xdr:cNvPr id="32" name="Rectangle 32">
          <a:extLst>
            <a:ext uri="{FF2B5EF4-FFF2-40B4-BE49-F238E27FC236}">
              <a16:creationId xmlns:a16="http://schemas.microsoft.com/office/drawing/2014/main" id="{7DAE4F44-1E73-4A43-AAA3-0C41A41FD8A3}"/>
            </a:ext>
          </a:extLst>
        </xdr:cNvPr>
        <xdr:cNvSpPr>
          <a:spLocks noChangeArrowheads="1"/>
        </xdr:cNvSpPr>
      </xdr:nvSpPr>
      <xdr:spPr bwMode="auto">
        <a:xfrm>
          <a:off x="8945880" y="103403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58</xdr:row>
      <xdr:rowOff>30480</xdr:rowOff>
    </xdr:from>
    <xdr:to>
      <xdr:col>3</xdr:col>
      <xdr:colOff>883920</xdr:colOff>
      <xdr:row>59</xdr:row>
      <xdr:rowOff>7620</xdr:rowOff>
    </xdr:to>
    <xdr:sp macro="" textlink="">
      <xdr:nvSpPr>
        <xdr:cNvPr id="33" name="Rectangle 33">
          <a:extLst>
            <a:ext uri="{FF2B5EF4-FFF2-40B4-BE49-F238E27FC236}">
              <a16:creationId xmlns:a16="http://schemas.microsoft.com/office/drawing/2014/main" id="{09228029-B9EB-4847-85B9-9A564A378502}"/>
            </a:ext>
          </a:extLst>
        </xdr:cNvPr>
        <xdr:cNvSpPr>
          <a:spLocks noChangeArrowheads="1"/>
        </xdr:cNvSpPr>
      </xdr:nvSpPr>
      <xdr:spPr bwMode="auto">
        <a:xfrm>
          <a:off x="8945880" y="105308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58</xdr:row>
      <xdr:rowOff>22860</xdr:rowOff>
    </xdr:from>
    <xdr:to>
      <xdr:col>3</xdr:col>
      <xdr:colOff>1783080</xdr:colOff>
      <xdr:row>59</xdr:row>
      <xdr:rowOff>0</xdr:rowOff>
    </xdr:to>
    <xdr:sp macro="" textlink="">
      <xdr:nvSpPr>
        <xdr:cNvPr id="34" name="Rectangle 34">
          <a:extLst>
            <a:ext uri="{FF2B5EF4-FFF2-40B4-BE49-F238E27FC236}">
              <a16:creationId xmlns:a16="http://schemas.microsoft.com/office/drawing/2014/main" id="{931F63EA-616E-4412-A08C-82E9CC53F61E}"/>
            </a:ext>
          </a:extLst>
        </xdr:cNvPr>
        <xdr:cNvSpPr>
          <a:spLocks noChangeArrowheads="1"/>
        </xdr:cNvSpPr>
      </xdr:nvSpPr>
      <xdr:spPr bwMode="auto">
        <a:xfrm>
          <a:off x="8945880" y="105232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952500</xdr:colOff>
      <xdr:row>72</xdr:row>
      <xdr:rowOff>0</xdr:rowOff>
    </xdr:from>
    <xdr:to>
      <xdr:col>3</xdr:col>
      <xdr:colOff>304800</xdr:colOff>
      <xdr:row>72</xdr:row>
      <xdr:rowOff>0</xdr:rowOff>
    </xdr:to>
    <xdr:sp macro="" textlink="">
      <xdr:nvSpPr>
        <xdr:cNvPr id="35" name="Rectangle 35">
          <a:extLst>
            <a:ext uri="{FF2B5EF4-FFF2-40B4-BE49-F238E27FC236}">
              <a16:creationId xmlns:a16="http://schemas.microsoft.com/office/drawing/2014/main" id="{4EEC1CEC-5AF1-48FC-824B-1BAFEB45D197}"/>
            </a:ext>
          </a:extLst>
        </xdr:cNvPr>
        <xdr:cNvSpPr>
          <a:spLocks noChangeArrowheads="1"/>
        </xdr:cNvSpPr>
      </xdr:nvSpPr>
      <xdr:spPr bwMode="auto">
        <a:xfrm>
          <a:off x="8945880" y="1298448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1249680</xdr:colOff>
      <xdr:row>72</xdr:row>
      <xdr:rowOff>0</xdr:rowOff>
    </xdr:from>
    <xdr:to>
      <xdr:col>3</xdr:col>
      <xdr:colOff>304800</xdr:colOff>
      <xdr:row>72</xdr:row>
      <xdr:rowOff>0</xdr:rowOff>
    </xdr:to>
    <xdr:sp macro="" textlink="">
      <xdr:nvSpPr>
        <xdr:cNvPr id="36" name="Rectangle 36">
          <a:extLst>
            <a:ext uri="{FF2B5EF4-FFF2-40B4-BE49-F238E27FC236}">
              <a16:creationId xmlns:a16="http://schemas.microsoft.com/office/drawing/2014/main" id="{A96A021B-8D84-4E4B-B91A-158A11A6B722}"/>
            </a:ext>
          </a:extLst>
        </xdr:cNvPr>
        <xdr:cNvSpPr>
          <a:spLocks noChangeArrowheads="1"/>
        </xdr:cNvSpPr>
      </xdr:nvSpPr>
      <xdr:spPr bwMode="auto">
        <a:xfrm>
          <a:off x="8945880" y="129844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1249680</xdr:colOff>
      <xdr:row>72</xdr:row>
      <xdr:rowOff>0</xdr:rowOff>
    </xdr:from>
    <xdr:to>
      <xdr:col>3</xdr:col>
      <xdr:colOff>304800</xdr:colOff>
      <xdr:row>72</xdr:row>
      <xdr:rowOff>0</xdr:rowOff>
    </xdr:to>
    <xdr:sp macro="" textlink="">
      <xdr:nvSpPr>
        <xdr:cNvPr id="37" name="Rectangle 37">
          <a:extLst>
            <a:ext uri="{FF2B5EF4-FFF2-40B4-BE49-F238E27FC236}">
              <a16:creationId xmlns:a16="http://schemas.microsoft.com/office/drawing/2014/main" id="{33B98DDB-53A3-46D7-AF10-84075B356565}"/>
            </a:ext>
          </a:extLst>
        </xdr:cNvPr>
        <xdr:cNvSpPr>
          <a:spLocks noChangeArrowheads="1"/>
        </xdr:cNvSpPr>
      </xdr:nvSpPr>
      <xdr:spPr bwMode="auto">
        <a:xfrm>
          <a:off x="8945880" y="129844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1249680</xdr:colOff>
      <xdr:row>72</xdr:row>
      <xdr:rowOff>0</xdr:rowOff>
    </xdr:from>
    <xdr:to>
      <xdr:col>3</xdr:col>
      <xdr:colOff>304800</xdr:colOff>
      <xdr:row>72</xdr:row>
      <xdr:rowOff>0</xdr:rowOff>
    </xdr:to>
    <xdr:sp macro="" textlink="">
      <xdr:nvSpPr>
        <xdr:cNvPr id="38" name="Rectangle 38">
          <a:extLst>
            <a:ext uri="{FF2B5EF4-FFF2-40B4-BE49-F238E27FC236}">
              <a16:creationId xmlns:a16="http://schemas.microsoft.com/office/drawing/2014/main" id="{E964B2C8-E3D7-4815-9022-58B4A2B248DB}"/>
            </a:ext>
          </a:extLst>
        </xdr:cNvPr>
        <xdr:cNvSpPr>
          <a:spLocks noChangeArrowheads="1"/>
        </xdr:cNvSpPr>
      </xdr:nvSpPr>
      <xdr:spPr bwMode="auto">
        <a:xfrm>
          <a:off x="8945880" y="129844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1249680</xdr:colOff>
      <xdr:row>72</xdr:row>
      <xdr:rowOff>0</xdr:rowOff>
    </xdr:from>
    <xdr:to>
      <xdr:col>3</xdr:col>
      <xdr:colOff>304800</xdr:colOff>
      <xdr:row>72</xdr:row>
      <xdr:rowOff>0</xdr:rowOff>
    </xdr:to>
    <xdr:sp macro="" textlink="">
      <xdr:nvSpPr>
        <xdr:cNvPr id="39" name="Rectangle 39">
          <a:extLst>
            <a:ext uri="{FF2B5EF4-FFF2-40B4-BE49-F238E27FC236}">
              <a16:creationId xmlns:a16="http://schemas.microsoft.com/office/drawing/2014/main" id="{520D7330-9D3B-4FA3-91A0-585C34D380D7}"/>
            </a:ext>
          </a:extLst>
        </xdr:cNvPr>
        <xdr:cNvSpPr>
          <a:spLocks noChangeArrowheads="1"/>
        </xdr:cNvSpPr>
      </xdr:nvSpPr>
      <xdr:spPr bwMode="auto">
        <a:xfrm>
          <a:off x="8945880" y="129844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72</xdr:row>
      <xdr:rowOff>0</xdr:rowOff>
    </xdr:from>
    <xdr:to>
      <xdr:col>4</xdr:col>
      <xdr:colOff>0</xdr:colOff>
      <xdr:row>72</xdr:row>
      <xdr:rowOff>0</xdr:rowOff>
    </xdr:to>
    <xdr:sp macro="" textlink="">
      <xdr:nvSpPr>
        <xdr:cNvPr id="40" name="Rectangle 40">
          <a:extLst>
            <a:ext uri="{FF2B5EF4-FFF2-40B4-BE49-F238E27FC236}">
              <a16:creationId xmlns:a16="http://schemas.microsoft.com/office/drawing/2014/main" id="{09C0A42E-A2E7-4659-84AC-FBD4120568B4}"/>
            </a:ext>
          </a:extLst>
        </xdr:cNvPr>
        <xdr:cNvSpPr>
          <a:spLocks noChangeArrowheads="1"/>
        </xdr:cNvSpPr>
      </xdr:nvSpPr>
      <xdr:spPr bwMode="auto">
        <a:xfrm>
          <a:off x="8945880" y="129844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72</xdr:row>
      <xdr:rowOff>0</xdr:rowOff>
    </xdr:from>
    <xdr:to>
      <xdr:col>4</xdr:col>
      <xdr:colOff>0</xdr:colOff>
      <xdr:row>72</xdr:row>
      <xdr:rowOff>0</xdr:rowOff>
    </xdr:to>
    <xdr:sp macro="" textlink="">
      <xdr:nvSpPr>
        <xdr:cNvPr id="41" name="Rectangle 41">
          <a:extLst>
            <a:ext uri="{FF2B5EF4-FFF2-40B4-BE49-F238E27FC236}">
              <a16:creationId xmlns:a16="http://schemas.microsoft.com/office/drawing/2014/main" id="{AF1CD79B-5419-47FC-882D-19E6221DD3BF}"/>
            </a:ext>
          </a:extLst>
        </xdr:cNvPr>
        <xdr:cNvSpPr>
          <a:spLocks noChangeArrowheads="1"/>
        </xdr:cNvSpPr>
      </xdr:nvSpPr>
      <xdr:spPr bwMode="auto">
        <a:xfrm>
          <a:off x="8945880" y="129844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72</xdr:row>
      <xdr:rowOff>0</xdr:rowOff>
    </xdr:from>
    <xdr:to>
      <xdr:col>4</xdr:col>
      <xdr:colOff>0</xdr:colOff>
      <xdr:row>72</xdr:row>
      <xdr:rowOff>0</xdr:rowOff>
    </xdr:to>
    <xdr:sp macro="" textlink="">
      <xdr:nvSpPr>
        <xdr:cNvPr id="42" name="Rectangle 42">
          <a:extLst>
            <a:ext uri="{FF2B5EF4-FFF2-40B4-BE49-F238E27FC236}">
              <a16:creationId xmlns:a16="http://schemas.microsoft.com/office/drawing/2014/main" id="{FB44ACB3-BDD4-4F26-ABE0-43AB645EBBC9}"/>
            </a:ext>
          </a:extLst>
        </xdr:cNvPr>
        <xdr:cNvSpPr>
          <a:spLocks noChangeArrowheads="1"/>
        </xdr:cNvSpPr>
      </xdr:nvSpPr>
      <xdr:spPr bwMode="auto">
        <a:xfrm>
          <a:off x="8945880" y="129844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72</xdr:row>
      <xdr:rowOff>0</xdr:rowOff>
    </xdr:from>
    <xdr:to>
      <xdr:col>4</xdr:col>
      <xdr:colOff>0</xdr:colOff>
      <xdr:row>72</xdr:row>
      <xdr:rowOff>0</xdr:rowOff>
    </xdr:to>
    <xdr:sp macro="" textlink="">
      <xdr:nvSpPr>
        <xdr:cNvPr id="43" name="Rectangle 43">
          <a:extLst>
            <a:ext uri="{FF2B5EF4-FFF2-40B4-BE49-F238E27FC236}">
              <a16:creationId xmlns:a16="http://schemas.microsoft.com/office/drawing/2014/main" id="{0D722CA6-851D-4D8F-AA6D-09C7ED073411}"/>
            </a:ext>
          </a:extLst>
        </xdr:cNvPr>
        <xdr:cNvSpPr>
          <a:spLocks noChangeArrowheads="1"/>
        </xdr:cNvSpPr>
      </xdr:nvSpPr>
      <xdr:spPr bwMode="auto">
        <a:xfrm>
          <a:off x="8945880" y="1298448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723900</xdr:colOff>
      <xdr:row>70</xdr:row>
      <xdr:rowOff>0</xdr:rowOff>
    </xdr:from>
    <xdr:to>
      <xdr:col>3</xdr:col>
      <xdr:colOff>304800</xdr:colOff>
      <xdr:row>70</xdr:row>
      <xdr:rowOff>7620</xdr:rowOff>
    </xdr:to>
    <xdr:sp macro="" textlink="">
      <xdr:nvSpPr>
        <xdr:cNvPr id="44" name="Rectangle 44">
          <a:extLst>
            <a:ext uri="{FF2B5EF4-FFF2-40B4-BE49-F238E27FC236}">
              <a16:creationId xmlns:a16="http://schemas.microsoft.com/office/drawing/2014/main" id="{0600F485-498F-45C2-BE95-304339488A63}"/>
            </a:ext>
          </a:extLst>
        </xdr:cNvPr>
        <xdr:cNvSpPr>
          <a:spLocks noChangeArrowheads="1"/>
        </xdr:cNvSpPr>
      </xdr:nvSpPr>
      <xdr:spPr bwMode="auto">
        <a:xfrm>
          <a:off x="8945880" y="12672060"/>
          <a:ext cx="0" cy="7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62</xdr:row>
      <xdr:rowOff>30480</xdr:rowOff>
    </xdr:from>
    <xdr:to>
      <xdr:col>3</xdr:col>
      <xdr:colOff>883920</xdr:colOff>
      <xdr:row>67</xdr:row>
      <xdr:rowOff>7620</xdr:rowOff>
    </xdr:to>
    <xdr:sp macro="" textlink="">
      <xdr:nvSpPr>
        <xdr:cNvPr id="45" name="Rectangle 45">
          <a:extLst>
            <a:ext uri="{FF2B5EF4-FFF2-40B4-BE49-F238E27FC236}">
              <a16:creationId xmlns:a16="http://schemas.microsoft.com/office/drawing/2014/main" id="{3C177C56-25C8-4860-941A-207762F5C051}"/>
            </a:ext>
          </a:extLst>
        </xdr:cNvPr>
        <xdr:cNvSpPr>
          <a:spLocks noChangeArrowheads="1"/>
        </xdr:cNvSpPr>
      </xdr:nvSpPr>
      <xdr:spPr bwMode="auto">
        <a:xfrm>
          <a:off x="8945880" y="11178540"/>
          <a:ext cx="0" cy="929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65</xdr:row>
      <xdr:rowOff>22860</xdr:rowOff>
    </xdr:from>
    <xdr:to>
      <xdr:col>3</xdr:col>
      <xdr:colOff>1783080</xdr:colOff>
      <xdr:row>66</xdr:row>
      <xdr:rowOff>0</xdr:rowOff>
    </xdr:to>
    <xdr:sp macro="" textlink="">
      <xdr:nvSpPr>
        <xdr:cNvPr id="46" name="Rectangle 46">
          <a:extLst>
            <a:ext uri="{FF2B5EF4-FFF2-40B4-BE49-F238E27FC236}">
              <a16:creationId xmlns:a16="http://schemas.microsoft.com/office/drawing/2014/main" id="{B2804CF4-1FC7-4F69-8FBE-97F7FDF66DFC}"/>
            </a:ext>
          </a:extLst>
        </xdr:cNvPr>
        <xdr:cNvSpPr>
          <a:spLocks noChangeArrowheads="1"/>
        </xdr:cNvSpPr>
      </xdr:nvSpPr>
      <xdr:spPr bwMode="auto">
        <a:xfrm>
          <a:off x="8945880" y="117424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67</xdr:row>
      <xdr:rowOff>30480</xdr:rowOff>
    </xdr:from>
    <xdr:to>
      <xdr:col>3</xdr:col>
      <xdr:colOff>883920</xdr:colOff>
      <xdr:row>68</xdr:row>
      <xdr:rowOff>7620</xdr:rowOff>
    </xdr:to>
    <xdr:sp macro="" textlink="">
      <xdr:nvSpPr>
        <xdr:cNvPr id="47" name="Rectangle 47">
          <a:extLst>
            <a:ext uri="{FF2B5EF4-FFF2-40B4-BE49-F238E27FC236}">
              <a16:creationId xmlns:a16="http://schemas.microsoft.com/office/drawing/2014/main" id="{67C60406-A6A1-40D4-B9C8-CC63AAB43F59}"/>
            </a:ext>
          </a:extLst>
        </xdr:cNvPr>
        <xdr:cNvSpPr>
          <a:spLocks noChangeArrowheads="1"/>
        </xdr:cNvSpPr>
      </xdr:nvSpPr>
      <xdr:spPr bwMode="auto">
        <a:xfrm>
          <a:off x="8945880" y="1213104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67</xdr:row>
      <xdr:rowOff>22860</xdr:rowOff>
    </xdr:from>
    <xdr:to>
      <xdr:col>3</xdr:col>
      <xdr:colOff>1783080</xdr:colOff>
      <xdr:row>68</xdr:row>
      <xdr:rowOff>0</xdr:rowOff>
    </xdr:to>
    <xdr:sp macro="" textlink="">
      <xdr:nvSpPr>
        <xdr:cNvPr id="48" name="Rectangle 48">
          <a:extLst>
            <a:ext uri="{FF2B5EF4-FFF2-40B4-BE49-F238E27FC236}">
              <a16:creationId xmlns:a16="http://schemas.microsoft.com/office/drawing/2014/main" id="{1C62747C-4C78-463D-8DBD-B992E8A5399B}"/>
            </a:ext>
          </a:extLst>
        </xdr:cNvPr>
        <xdr:cNvSpPr>
          <a:spLocks noChangeArrowheads="1"/>
        </xdr:cNvSpPr>
      </xdr:nvSpPr>
      <xdr:spPr bwMode="auto">
        <a:xfrm>
          <a:off x="8945880" y="121234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68</xdr:row>
      <xdr:rowOff>30480</xdr:rowOff>
    </xdr:from>
    <xdr:to>
      <xdr:col>3</xdr:col>
      <xdr:colOff>883920</xdr:colOff>
      <xdr:row>69</xdr:row>
      <xdr:rowOff>0</xdr:rowOff>
    </xdr:to>
    <xdr:sp macro="" textlink="">
      <xdr:nvSpPr>
        <xdr:cNvPr id="49" name="Rectangle 49">
          <a:extLst>
            <a:ext uri="{FF2B5EF4-FFF2-40B4-BE49-F238E27FC236}">
              <a16:creationId xmlns:a16="http://schemas.microsoft.com/office/drawing/2014/main" id="{238F9A4A-1632-462D-AD25-AF310FA0C075}"/>
            </a:ext>
          </a:extLst>
        </xdr:cNvPr>
        <xdr:cNvSpPr>
          <a:spLocks noChangeArrowheads="1"/>
        </xdr:cNvSpPr>
      </xdr:nvSpPr>
      <xdr:spPr bwMode="auto">
        <a:xfrm>
          <a:off x="8945880" y="12321540"/>
          <a:ext cx="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68</xdr:row>
      <xdr:rowOff>22860</xdr:rowOff>
    </xdr:from>
    <xdr:to>
      <xdr:col>3</xdr:col>
      <xdr:colOff>1783080</xdr:colOff>
      <xdr:row>69</xdr:row>
      <xdr:rowOff>0</xdr:rowOff>
    </xdr:to>
    <xdr:sp macro="" textlink="">
      <xdr:nvSpPr>
        <xdr:cNvPr id="50" name="Rectangle 50">
          <a:extLst>
            <a:ext uri="{FF2B5EF4-FFF2-40B4-BE49-F238E27FC236}">
              <a16:creationId xmlns:a16="http://schemas.microsoft.com/office/drawing/2014/main" id="{FBC4E3AA-3960-45D9-B3B2-4D9F8D234067}"/>
            </a:ext>
          </a:extLst>
        </xdr:cNvPr>
        <xdr:cNvSpPr>
          <a:spLocks noChangeArrowheads="1"/>
        </xdr:cNvSpPr>
      </xdr:nvSpPr>
      <xdr:spPr bwMode="auto">
        <a:xfrm>
          <a:off x="8945880" y="123139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69</xdr:row>
      <xdr:rowOff>0</xdr:rowOff>
    </xdr:from>
    <xdr:to>
      <xdr:col>3</xdr:col>
      <xdr:colOff>304800</xdr:colOff>
      <xdr:row>69</xdr:row>
      <xdr:rowOff>0</xdr:rowOff>
    </xdr:to>
    <xdr:sp macro="" textlink="">
      <xdr:nvSpPr>
        <xdr:cNvPr id="51" name="Rectangle 51">
          <a:extLst>
            <a:ext uri="{FF2B5EF4-FFF2-40B4-BE49-F238E27FC236}">
              <a16:creationId xmlns:a16="http://schemas.microsoft.com/office/drawing/2014/main" id="{27441DBE-3C6B-4CFD-A25F-F489C5E16DF8}"/>
            </a:ext>
          </a:extLst>
        </xdr:cNvPr>
        <xdr:cNvSpPr>
          <a:spLocks noChangeArrowheads="1"/>
        </xdr:cNvSpPr>
      </xdr:nvSpPr>
      <xdr:spPr bwMode="auto">
        <a:xfrm>
          <a:off x="8945880" y="1248156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69</xdr:row>
      <xdr:rowOff>0</xdr:rowOff>
    </xdr:from>
    <xdr:to>
      <xdr:col>3</xdr:col>
      <xdr:colOff>304800</xdr:colOff>
      <xdr:row>69</xdr:row>
      <xdr:rowOff>0</xdr:rowOff>
    </xdr:to>
    <xdr:sp macro="" textlink="">
      <xdr:nvSpPr>
        <xdr:cNvPr id="52" name="Rectangle 52">
          <a:extLst>
            <a:ext uri="{FF2B5EF4-FFF2-40B4-BE49-F238E27FC236}">
              <a16:creationId xmlns:a16="http://schemas.microsoft.com/office/drawing/2014/main" id="{849A59EB-FE8A-44D9-8AE5-BF78C1ECB5BE}"/>
            </a:ext>
          </a:extLst>
        </xdr:cNvPr>
        <xdr:cNvSpPr>
          <a:spLocks noChangeArrowheads="1"/>
        </xdr:cNvSpPr>
      </xdr:nvSpPr>
      <xdr:spPr bwMode="auto">
        <a:xfrm>
          <a:off x="8945880" y="1248156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69</xdr:row>
      <xdr:rowOff>0</xdr:rowOff>
    </xdr:from>
    <xdr:to>
      <xdr:col>3</xdr:col>
      <xdr:colOff>304800</xdr:colOff>
      <xdr:row>69</xdr:row>
      <xdr:rowOff>0</xdr:rowOff>
    </xdr:to>
    <xdr:sp macro="" textlink="">
      <xdr:nvSpPr>
        <xdr:cNvPr id="53" name="Rectangle 53">
          <a:extLst>
            <a:ext uri="{FF2B5EF4-FFF2-40B4-BE49-F238E27FC236}">
              <a16:creationId xmlns:a16="http://schemas.microsoft.com/office/drawing/2014/main" id="{7D7336C4-3BBB-451A-BB94-7B74F09B74FC}"/>
            </a:ext>
          </a:extLst>
        </xdr:cNvPr>
        <xdr:cNvSpPr>
          <a:spLocks noChangeArrowheads="1"/>
        </xdr:cNvSpPr>
      </xdr:nvSpPr>
      <xdr:spPr bwMode="auto">
        <a:xfrm>
          <a:off x="8945880" y="1248156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69</xdr:row>
      <xdr:rowOff>0</xdr:rowOff>
    </xdr:from>
    <xdr:to>
      <xdr:col>3</xdr:col>
      <xdr:colOff>304800</xdr:colOff>
      <xdr:row>69</xdr:row>
      <xdr:rowOff>0</xdr:rowOff>
    </xdr:to>
    <xdr:sp macro="" textlink="">
      <xdr:nvSpPr>
        <xdr:cNvPr id="54" name="Rectangle 54">
          <a:extLst>
            <a:ext uri="{FF2B5EF4-FFF2-40B4-BE49-F238E27FC236}">
              <a16:creationId xmlns:a16="http://schemas.microsoft.com/office/drawing/2014/main" id="{62C8163A-7BD5-44EC-AAFF-E478EC0BF5DE}"/>
            </a:ext>
          </a:extLst>
        </xdr:cNvPr>
        <xdr:cNvSpPr>
          <a:spLocks noChangeArrowheads="1"/>
        </xdr:cNvSpPr>
      </xdr:nvSpPr>
      <xdr:spPr bwMode="auto">
        <a:xfrm>
          <a:off x="8945880" y="1248156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69</xdr:row>
      <xdr:rowOff>0</xdr:rowOff>
    </xdr:from>
    <xdr:to>
      <xdr:col>3</xdr:col>
      <xdr:colOff>304800</xdr:colOff>
      <xdr:row>69</xdr:row>
      <xdr:rowOff>0</xdr:rowOff>
    </xdr:to>
    <xdr:sp macro="" textlink="">
      <xdr:nvSpPr>
        <xdr:cNvPr id="55" name="Rectangle 55">
          <a:extLst>
            <a:ext uri="{FF2B5EF4-FFF2-40B4-BE49-F238E27FC236}">
              <a16:creationId xmlns:a16="http://schemas.microsoft.com/office/drawing/2014/main" id="{EF6EAE0F-A365-478B-9F42-9DE5046ADCCA}"/>
            </a:ext>
          </a:extLst>
        </xdr:cNvPr>
        <xdr:cNvSpPr>
          <a:spLocks noChangeArrowheads="1"/>
        </xdr:cNvSpPr>
      </xdr:nvSpPr>
      <xdr:spPr bwMode="auto">
        <a:xfrm>
          <a:off x="8945880" y="1248156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69</xdr:row>
      <xdr:rowOff>0</xdr:rowOff>
    </xdr:from>
    <xdr:to>
      <xdr:col>3</xdr:col>
      <xdr:colOff>304800</xdr:colOff>
      <xdr:row>69</xdr:row>
      <xdr:rowOff>0</xdr:rowOff>
    </xdr:to>
    <xdr:sp macro="" textlink="">
      <xdr:nvSpPr>
        <xdr:cNvPr id="56" name="Rectangle 56">
          <a:extLst>
            <a:ext uri="{FF2B5EF4-FFF2-40B4-BE49-F238E27FC236}">
              <a16:creationId xmlns:a16="http://schemas.microsoft.com/office/drawing/2014/main" id="{51B13EAD-AE5F-4D8B-98B2-19ACF9955350}"/>
            </a:ext>
          </a:extLst>
        </xdr:cNvPr>
        <xdr:cNvSpPr>
          <a:spLocks noChangeArrowheads="1"/>
        </xdr:cNvSpPr>
      </xdr:nvSpPr>
      <xdr:spPr bwMode="auto">
        <a:xfrm>
          <a:off x="8945880" y="1248156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69</xdr:row>
      <xdr:rowOff>0</xdr:rowOff>
    </xdr:from>
    <xdr:to>
      <xdr:col>3</xdr:col>
      <xdr:colOff>304800</xdr:colOff>
      <xdr:row>69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11193FB6-85A2-4018-BE96-131E86950C01}"/>
            </a:ext>
          </a:extLst>
        </xdr:cNvPr>
        <xdr:cNvSpPr>
          <a:spLocks noChangeArrowheads="1"/>
        </xdr:cNvSpPr>
      </xdr:nvSpPr>
      <xdr:spPr bwMode="auto">
        <a:xfrm>
          <a:off x="8945880" y="1248156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70</xdr:row>
      <xdr:rowOff>0</xdr:rowOff>
    </xdr:from>
    <xdr:to>
      <xdr:col>3</xdr:col>
      <xdr:colOff>304800</xdr:colOff>
      <xdr:row>70</xdr:row>
      <xdr:rowOff>7620</xdr:rowOff>
    </xdr:to>
    <xdr:sp macro="" textlink="">
      <xdr:nvSpPr>
        <xdr:cNvPr id="58" name="Rectangle 58">
          <a:extLst>
            <a:ext uri="{FF2B5EF4-FFF2-40B4-BE49-F238E27FC236}">
              <a16:creationId xmlns:a16="http://schemas.microsoft.com/office/drawing/2014/main" id="{C8251DB9-72AD-41C3-AC7A-C98DC6DCBC14}"/>
            </a:ext>
          </a:extLst>
        </xdr:cNvPr>
        <xdr:cNvSpPr>
          <a:spLocks noChangeArrowheads="1"/>
        </xdr:cNvSpPr>
      </xdr:nvSpPr>
      <xdr:spPr bwMode="auto">
        <a:xfrm>
          <a:off x="8945880" y="12672060"/>
          <a:ext cx="0" cy="7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69</xdr:row>
      <xdr:rowOff>0</xdr:rowOff>
    </xdr:from>
    <xdr:to>
      <xdr:col>3</xdr:col>
      <xdr:colOff>304800</xdr:colOff>
      <xdr:row>69</xdr:row>
      <xdr:rowOff>0</xdr:rowOff>
    </xdr:to>
    <xdr:sp macro="" textlink="">
      <xdr:nvSpPr>
        <xdr:cNvPr id="59" name="Rectangle 59">
          <a:extLst>
            <a:ext uri="{FF2B5EF4-FFF2-40B4-BE49-F238E27FC236}">
              <a16:creationId xmlns:a16="http://schemas.microsoft.com/office/drawing/2014/main" id="{0EC96992-733A-40AA-A498-18DCD6677EC9}"/>
            </a:ext>
          </a:extLst>
        </xdr:cNvPr>
        <xdr:cNvSpPr>
          <a:spLocks noChangeArrowheads="1"/>
        </xdr:cNvSpPr>
      </xdr:nvSpPr>
      <xdr:spPr bwMode="auto">
        <a:xfrm>
          <a:off x="8945880" y="1248156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2</xdr:col>
      <xdr:colOff>403860</xdr:colOff>
      <xdr:row>114</xdr:row>
      <xdr:rowOff>60960</xdr:rowOff>
    </xdr:from>
    <xdr:to>
      <xdr:col>6</xdr:col>
      <xdr:colOff>137160</xdr:colOff>
      <xdr:row>120</xdr:row>
      <xdr:rowOff>137160</xdr:rowOff>
    </xdr:to>
    <xdr:pic>
      <xdr:nvPicPr>
        <xdr:cNvPr id="60" name="Picture 61">
          <a:extLst>
            <a:ext uri="{FF2B5EF4-FFF2-40B4-BE49-F238E27FC236}">
              <a16:creationId xmlns:a16="http://schemas.microsoft.com/office/drawing/2014/main" id="{020AB2F4-BD9B-46DB-ADFF-2CC390FA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9920" y="20863560"/>
          <a:ext cx="2910840" cy="11277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205740</xdr:colOff>
      <xdr:row>109</xdr:row>
      <xdr:rowOff>175260</xdr:rowOff>
    </xdr:from>
    <xdr:to>
      <xdr:col>1</xdr:col>
      <xdr:colOff>5478780</xdr:colOff>
      <xdr:row>133</xdr:row>
      <xdr:rowOff>99060</xdr:rowOff>
    </xdr:to>
    <xdr:graphicFrame macro="">
      <xdr:nvGraphicFramePr>
        <xdr:cNvPr id="61" name="Gráfico 62">
          <a:extLst>
            <a:ext uri="{FF2B5EF4-FFF2-40B4-BE49-F238E27FC236}">
              <a16:creationId xmlns:a16="http://schemas.microsoft.com/office/drawing/2014/main" id="{2EDCA2D2-4ACF-438C-903F-26E7FEA94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723900</xdr:colOff>
      <xdr:row>80</xdr:row>
      <xdr:rowOff>0</xdr:rowOff>
    </xdr:from>
    <xdr:to>
      <xdr:col>3</xdr:col>
      <xdr:colOff>304800</xdr:colOff>
      <xdr:row>80</xdr:row>
      <xdr:rowOff>7620</xdr:rowOff>
    </xdr:to>
    <xdr:sp macro="" textlink="">
      <xdr:nvSpPr>
        <xdr:cNvPr id="62" name="Rectangle 63">
          <a:extLst>
            <a:ext uri="{FF2B5EF4-FFF2-40B4-BE49-F238E27FC236}">
              <a16:creationId xmlns:a16="http://schemas.microsoft.com/office/drawing/2014/main" id="{76332F0C-6426-4C85-9220-B08EBFBD4929}"/>
            </a:ext>
          </a:extLst>
        </xdr:cNvPr>
        <xdr:cNvSpPr>
          <a:spLocks noChangeArrowheads="1"/>
        </xdr:cNvSpPr>
      </xdr:nvSpPr>
      <xdr:spPr bwMode="auto">
        <a:xfrm>
          <a:off x="8945880" y="14493240"/>
          <a:ext cx="0" cy="7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80</xdr:row>
      <xdr:rowOff>0</xdr:rowOff>
    </xdr:from>
    <xdr:to>
      <xdr:col>3</xdr:col>
      <xdr:colOff>304800</xdr:colOff>
      <xdr:row>80</xdr:row>
      <xdr:rowOff>7620</xdr:rowOff>
    </xdr:to>
    <xdr:sp macro="" textlink="">
      <xdr:nvSpPr>
        <xdr:cNvPr id="63" name="Rectangle 64">
          <a:extLst>
            <a:ext uri="{FF2B5EF4-FFF2-40B4-BE49-F238E27FC236}">
              <a16:creationId xmlns:a16="http://schemas.microsoft.com/office/drawing/2014/main" id="{68A1AAA8-FE42-4604-8595-C6CE87D505B0}"/>
            </a:ext>
          </a:extLst>
        </xdr:cNvPr>
        <xdr:cNvSpPr>
          <a:spLocks noChangeArrowheads="1"/>
        </xdr:cNvSpPr>
      </xdr:nvSpPr>
      <xdr:spPr bwMode="auto">
        <a:xfrm>
          <a:off x="8945880" y="14493240"/>
          <a:ext cx="0" cy="7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1623060</xdr:colOff>
      <xdr:row>62</xdr:row>
      <xdr:rowOff>22860</xdr:rowOff>
    </xdr:from>
    <xdr:to>
      <xdr:col>3</xdr:col>
      <xdr:colOff>1783080</xdr:colOff>
      <xdr:row>63</xdr:row>
      <xdr:rowOff>0</xdr:rowOff>
    </xdr:to>
    <xdr:sp macro="" textlink="">
      <xdr:nvSpPr>
        <xdr:cNvPr id="64" name="Rectangle 65">
          <a:extLst>
            <a:ext uri="{FF2B5EF4-FFF2-40B4-BE49-F238E27FC236}">
              <a16:creationId xmlns:a16="http://schemas.microsoft.com/office/drawing/2014/main" id="{169A2072-35CF-4843-B6B2-C6E2CB39FA74}"/>
            </a:ext>
          </a:extLst>
        </xdr:cNvPr>
        <xdr:cNvSpPr>
          <a:spLocks noChangeArrowheads="1"/>
        </xdr:cNvSpPr>
      </xdr:nvSpPr>
      <xdr:spPr bwMode="auto">
        <a:xfrm>
          <a:off x="8945880" y="1117092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90</xdr:row>
      <xdr:rowOff>0</xdr:rowOff>
    </xdr:from>
    <xdr:to>
      <xdr:col>3</xdr:col>
      <xdr:colOff>304800</xdr:colOff>
      <xdr:row>90</xdr:row>
      <xdr:rowOff>7620</xdr:rowOff>
    </xdr:to>
    <xdr:sp macro="" textlink="">
      <xdr:nvSpPr>
        <xdr:cNvPr id="65" name="Rectangle 66">
          <a:extLst>
            <a:ext uri="{FF2B5EF4-FFF2-40B4-BE49-F238E27FC236}">
              <a16:creationId xmlns:a16="http://schemas.microsoft.com/office/drawing/2014/main" id="{950188C7-B5F7-4582-989A-8F1F5FF5A956}"/>
            </a:ext>
          </a:extLst>
        </xdr:cNvPr>
        <xdr:cNvSpPr>
          <a:spLocks noChangeArrowheads="1"/>
        </xdr:cNvSpPr>
      </xdr:nvSpPr>
      <xdr:spPr bwMode="auto">
        <a:xfrm>
          <a:off x="8945880" y="16352520"/>
          <a:ext cx="0" cy="7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90</xdr:row>
      <xdr:rowOff>0</xdr:rowOff>
    </xdr:from>
    <xdr:to>
      <xdr:col>3</xdr:col>
      <xdr:colOff>304800</xdr:colOff>
      <xdr:row>90</xdr:row>
      <xdr:rowOff>7620</xdr:rowOff>
    </xdr:to>
    <xdr:sp macro="" textlink="">
      <xdr:nvSpPr>
        <xdr:cNvPr id="66" name="Rectangle 67">
          <a:extLst>
            <a:ext uri="{FF2B5EF4-FFF2-40B4-BE49-F238E27FC236}">
              <a16:creationId xmlns:a16="http://schemas.microsoft.com/office/drawing/2014/main" id="{FEEEF563-65A4-4C85-A228-AC1795DD1621}"/>
            </a:ext>
          </a:extLst>
        </xdr:cNvPr>
        <xdr:cNvSpPr>
          <a:spLocks noChangeArrowheads="1"/>
        </xdr:cNvSpPr>
      </xdr:nvSpPr>
      <xdr:spPr bwMode="auto">
        <a:xfrm>
          <a:off x="8945880" y="16352520"/>
          <a:ext cx="0" cy="7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107</xdr:row>
      <xdr:rowOff>0</xdr:rowOff>
    </xdr:from>
    <xdr:to>
      <xdr:col>3</xdr:col>
      <xdr:colOff>304800</xdr:colOff>
      <xdr:row>107</xdr:row>
      <xdr:rowOff>7620</xdr:rowOff>
    </xdr:to>
    <xdr:sp macro="" textlink="">
      <xdr:nvSpPr>
        <xdr:cNvPr id="67" name="Rectangle 68">
          <a:extLst>
            <a:ext uri="{FF2B5EF4-FFF2-40B4-BE49-F238E27FC236}">
              <a16:creationId xmlns:a16="http://schemas.microsoft.com/office/drawing/2014/main" id="{C399924E-0201-4592-BFAA-9E2255167581}"/>
            </a:ext>
          </a:extLst>
        </xdr:cNvPr>
        <xdr:cNvSpPr>
          <a:spLocks noChangeArrowheads="1"/>
        </xdr:cNvSpPr>
      </xdr:nvSpPr>
      <xdr:spPr bwMode="auto">
        <a:xfrm>
          <a:off x="8945880" y="19575780"/>
          <a:ext cx="0" cy="7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723900</xdr:colOff>
      <xdr:row>107</xdr:row>
      <xdr:rowOff>0</xdr:rowOff>
    </xdr:from>
    <xdr:to>
      <xdr:col>3</xdr:col>
      <xdr:colOff>304800</xdr:colOff>
      <xdr:row>107</xdr:row>
      <xdr:rowOff>7620</xdr:rowOff>
    </xdr:to>
    <xdr:sp macro="" textlink="">
      <xdr:nvSpPr>
        <xdr:cNvPr id="68" name="Rectangle 69">
          <a:extLst>
            <a:ext uri="{FF2B5EF4-FFF2-40B4-BE49-F238E27FC236}">
              <a16:creationId xmlns:a16="http://schemas.microsoft.com/office/drawing/2014/main" id="{789EB850-7E8C-4478-B0FD-C59EDABD918B}"/>
            </a:ext>
          </a:extLst>
        </xdr:cNvPr>
        <xdr:cNvSpPr>
          <a:spLocks noChangeArrowheads="1"/>
        </xdr:cNvSpPr>
      </xdr:nvSpPr>
      <xdr:spPr bwMode="auto">
        <a:xfrm>
          <a:off x="8945880" y="19575780"/>
          <a:ext cx="0" cy="7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1950720</xdr:colOff>
      <xdr:row>0</xdr:row>
      <xdr:rowOff>0</xdr:rowOff>
    </xdr:from>
    <xdr:to>
      <xdr:col>1</xdr:col>
      <xdr:colOff>5364480</xdr:colOff>
      <xdr:row>5</xdr:row>
      <xdr:rowOff>152400</xdr:rowOff>
    </xdr:to>
    <xdr:pic>
      <xdr:nvPicPr>
        <xdr:cNvPr id="69" name="Imagen 1">
          <a:extLst>
            <a:ext uri="{FF2B5EF4-FFF2-40B4-BE49-F238E27FC236}">
              <a16:creationId xmlns:a16="http://schemas.microsoft.com/office/drawing/2014/main" id="{45C77246-D2CB-46CA-88DC-8FBA630C3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" t="21425"/>
        <a:stretch>
          <a:fillRect/>
        </a:stretch>
      </xdr:blipFill>
      <xdr:spPr bwMode="auto">
        <a:xfrm>
          <a:off x="2270760" y="0"/>
          <a:ext cx="3413760" cy="891540"/>
        </a:xfrm>
        <a:prstGeom prst="rect">
          <a:avLst/>
        </a:prstGeom>
        <a:solidFill>
          <a:srgbClr val="A9D18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5638800</xdr:colOff>
      <xdr:row>0</xdr:row>
      <xdr:rowOff>0</xdr:rowOff>
    </xdr:from>
    <xdr:to>
      <xdr:col>2</xdr:col>
      <xdr:colOff>129540</xdr:colOff>
      <xdr:row>5</xdr:row>
      <xdr:rowOff>106680</xdr:rowOff>
    </xdr:to>
    <xdr:pic>
      <xdr:nvPicPr>
        <xdr:cNvPr id="70" name="Imagen 2">
          <a:extLst>
            <a:ext uri="{FF2B5EF4-FFF2-40B4-BE49-F238E27FC236}">
              <a16:creationId xmlns:a16="http://schemas.microsoft.com/office/drawing/2014/main" id="{22B95B53-FA64-4318-8360-D88BBCF94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24" t="9856" r="4138" b="8698"/>
        <a:stretch>
          <a:fillRect/>
        </a:stretch>
      </xdr:blipFill>
      <xdr:spPr bwMode="auto">
        <a:xfrm>
          <a:off x="5958840" y="0"/>
          <a:ext cx="7467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320040</xdr:colOff>
      <xdr:row>1</xdr:row>
      <xdr:rowOff>76200</xdr:rowOff>
    </xdr:from>
    <xdr:to>
      <xdr:col>2</xdr:col>
      <xdr:colOff>998220</xdr:colOff>
      <xdr:row>5</xdr:row>
      <xdr:rowOff>45720</xdr:rowOff>
    </xdr:to>
    <xdr:pic>
      <xdr:nvPicPr>
        <xdr:cNvPr id="71" name="Imagen 3">
          <a:extLst>
            <a:ext uri="{FF2B5EF4-FFF2-40B4-BE49-F238E27FC236}">
              <a16:creationId xmlns:a16="http://schemas.microsoft.com/office/drawing/2014/main" id="{797995A8-E82B-43A6-A102-D127AC0E2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205740"/>
          <a:ext cx="6781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\OneDrive\Desktop\CCM%20MUNDO%20VERDE\M&#243;dulo%203.%20Herramienta%20ACV,%20Residuos,%20Suproductos\Herramienta%20RIA,%20ACV,%20Residuos,%20Subproductos%20Mundo%20Verde.xls" TargetMode="External"/><Relationship Id="rId1" Type="http://schemas.openxmlformats.org/officeDocument/2006/relationships/externalLinkPath" Target="file:///C:\Users\david\OneDrive\Desktop\CCM%20MUNDO%20VERDE\M&#243;dulo%203.%20Herramienta%20ACV,%20Residuos,%20Suproductos\Herramienta%20RIA,%20ACV,%20Residuos,%20Subproductos%20Mundo%20Ver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ada"/>
      <sheetName val="1. Solicitud de Información"/>
      <sheetName val="2. Información General"/>
      <sheetName val="3. Eval Operativa"/>
      <sheetName val="4. Imagenes"/>
      <sheetName val="5. Organigrama"/>
      <sheetName val="6. Lay-Out"/>
      <sheetName val="7. Ecomapa"/>
      <sheetName val="8. Estimación de Costos"/>
      <sheetName val="9. Estimaciónes Ahorros"/>
      <sheetName val="10. Balance General"/>
      <sheetName val="11. Diagrama de Flujo"/>
      <sheetName val="12. Eléctricidad"/>
      <sheetName val="13. Combustibles"/>
      <sheetName val="14. Agua"/>
      <sheetName val="15. Análisis de Costos Ineficie"/>
      <sheetName val="16. Pareto"/>
      <sheetName val="17. Descrip PC y C Ineficiencia"/>
      <sheetName val="18. Acciones de Mejora y Causas"/>
      <sheetName val="19. Descripción Alternativa Mej"/>
      <sheetName val="20. Diagrama de Gantt"/>
      <sheetName val="21.Sistema de control y monitor"/>
      <sheetName val="Hoja2"/>
    </sheetNames>
    <sheetDataSet>
      <sheetData sheetId="0"/>
      <sheetData sheetId="1"/>
      <sheetData sheetId="2"/>
      <sheetData sheetId="3">
        <row r="121">
          <cell r="B121" t="str">
            <v>BUENAS PRÁCTICAS</v>
          </cell>
          <cell r="C121">
            <v>0.11538461538461539</v>
          </cell>
        </row>
        <row r="122">
          <cell r="B122" t="str">
            <v>HORNOS</v>
          </cell>
          <cell r="C122">
            <v>0.83333333333333337</v>
          </cell>
        </row>
        <row r="123">
          <cell r="B123" t="str">
            <v>ILUMINACIÓN</v>
          </cell>
          <cell r="C123">
            <v>0.2</v>
          </cell>
        </row>
        <row r="124">
          <cell r="B124" t="str">
            <v>MOTORES</v>
          </cell>
          <cell r="C124" t="str">
            <v/>
          </cell>
        </row>
        <row r="125">
          <cell r="B125" t="str">
            <v>AGUAS</v>
          </cell>
          <cell r="C125" t="str">
            <v/>
          </cell>
        </row>
        <row r="126">
          <cell r="B126" t="str">
            <v xml:space="preserve">RESIDUOS </v>
          </cell>
          <cell r="C126">
            <v>6.25E-2</v>
          </cell>
        </row>
        <row r="127">
          <cell r="B127" t="str">
            <v>MP</v>
          </cell>
          <cell r="C127" t="str">
            <v/>
          </cell>
        </row>
        <row r="128">
          <cell r="B128" t="str">
            <v>MANEJO MATERIALES</v>
          </cell>
          <cell r="C128" t="str">
            <v/>
          </cell>
        </row>
        <row r="129">
          <cell r="B129" t="str">
            <v>SEGURIDAD EN TRABAJO</v>
          </cell>
          <cell r="C129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BC93-B896-4FF5-A72C-FDAE9E668C54}">
  <sheetPr>
    <tabColor indexed="42"/>
  </sheetPr>
  <dimension ref="A1:J142"/>
  <sheetViews>
    <sheetView showGridLines="0" tabSelected="1" zoomScale="108" workbookViewId="0">
      <selection activeCell="B45" sqref="B45"/>
    </sheetView>
  </sheetViews>
  <sheetFormatPr baseColWidth="10" defaultRowHeight="12" x14ac:dyDescent="0.25"/>
  <cols>
    <col min="1" max="1" width="4.6640625" style="5" customWidth="1"/>
    <col min="2" max="2" width="91.21875" style="5" customWidth="1"/>
    <col min="3" max="3" width="30.109375" style="5" customWidth="1"/>
    <col min="4" max="4" width="4.44140625" style="5" customWidth="1"/>
    <col min="5" max="6" width="5.88671875" style="5" customWidth="1"/>
    <col min="7" max="7" width="6.109375" style="5" customWidth="1"/>
    <col min="8" max="8" width="6.6640625" style="5" customWidth="1"/>
    <col min="9" max="9" width="6.44140625" style="5" customWidth="1"/>
    <col min="10" max="10" width="4.5546875" style="5" hidden="1" customWidth="1"/>
    <col min="11" max="13" width="11.5546875" style="5" customWidth="1"/>
    <col min="14" max="14" width="12.44140625" style="5" customWidth="1"/>
    <col min="15" max="256" width="11.5546875" style="5"/>
    <col min="257" max="257" width="4.6640625" style="5" customWidth="1"/>
    <col min="258" max="258" width="91.21875" style="5" customWidth="1"/>
    <col min="259" max="259" width="30.109375" style="5" customWidth="1"/>
    <col min="260" max="260" width="4.44140625" style="5" customWidth="1"/>
    <col min="261" max="262" width="5.88671875" style="5" customWidth="1"/>
    <col min="263" max="263" width="6.109375" style="5" customWidth="1"/>
    <col min="264" max="264" width="6.6640625" style="5" customWidth="1"/>
    <col min="265" max="265" width="6.44140625" style="5" customWidth="1"/>
    <col min="266" max="266" width="0" style="5" hidden="1" customWidth="1"/>
    <col min="267" max="269" width="11.5546875" style="5"/>
    <col min="270" max="270" width="12.44140625" style="5" customWidth="1"/>
    <col min="271" max="512" width="11.5546875" style="5"/>
    <col min="513" max="513" width="4.6640625" style="5" customWidth="1"/>
    <col min="514" max="514" width="91.21875" style="5" customWidth="1"/>
    <col min="515" max="515" width="30.109375" style="5" customWidth="1"/>
    <col min="516" max="516" width="4.44140625" style="5" customWidth="1"/>
    <col min="517" max="518" width="5.88671875" style="5" customWidth="1"/>
    <col min="519" max="519" width="6.109375" style="5" customWidth="1"/>
    <col min="520" max="520" width="6.6640625" style="5" customWidth="1"/>
    <col min="521" max="521" width="6.44140625" style="5" customWidth="1"/>
    <col min="522" max="522" width="0" style="5" hidden="1" customWidth="1"/>
    <col min="523" max="525" width="11.5546875" style="5"/>
    <col min="526" max="526" width="12.44140625" style="5" customWidth="1"/>
    <col min="527" max="768" width="11.5546875" style="5"/>
    <col min="769" max="769" width="4.6640625" style="5" customWidth="1"/>
    <col min="770" max="770" width="91.21875" style="5" customWidth="1"/>
    <col min="771" max="771" width="30.109375" style="5" customWidth="1"/>
    <col min="772" max="772" width="4.44140625" style="5" customWidth="1"/>
    <col min="773" max="774" width="5.88671875" style="5" customWidth="1"/>
    <col min="775" max="775" width="6.109375" style="5" customWidth="1"/>
    <col min="776" max="776" width="6.6640625" style="5" customWidth="1"/>
    <col min="777" max="777" width="6.44140625" style="5" customWidth="1"/>
    <col min="778" max="778" width="0" style="5" hidden="1" customWidth="1"/>
    <col min="779" max="781" width="11.5546875" style="5"/>
    <col min="782" max="782" width="12.44140625" style="5" customWidth="1"/>
    <col min="783" max="1024" width="11.5546875" style="5"/>
    <col min="1025" max="1025" width="4.6640625" style="5" customWidth="1"/>
    <col min="1026" max="1026" width="91.21875" style="5" customWidth="1"/>
    <col min="1027" max="1027" width="30.109375" style="5" customWidth="1"/>
    <col min="1028" max="1028" width="4.44140625" style="5" customWidth="1"/>
    <col min="1029" max="1030" width="5.88671875" style="5" customWidth="1"/>
    <col min="1031" max="1031" width="6.109375" style="5" customWidth="1"/>
    <col min="1032" max="1032" width="6.6640625" style="5" customWidth="1"/>
    <col min="1033" max="1033" width="6.44140625" style="5" customWidth="1"/>
    <col min="1034" max="1034" width="0" style="5" hidden="1" customWidth="1"/>
    <col min="1035" max="1037" width="11.5546875" style="5"/>
    <col min="1038" max="1038" width="12.44140625" style="5" customWidth="1"/>
    <col min="1039" max="1280" width="11.5546875" style="5"/>
    <col min="1281" max="1281" width="4.6640625" style="5" customWidth="1"/>
    <col min="1282" max="1282" width="91.21875" style="5" customWidth="1"/>
    <col min="1283" max="1283" width="30.109375" style="5" customWidth="1"/>
    <col min="1284" max="1284" width="4.44140625" style="5" customWidth="1"/>
    <col min="1285" max="1286" width="5.88671875" style="5" customWidth="1"/>
    <col min="1287" max="1287" width="6.109375" style="5" customWidth="1"/>
    <col min="1288" max="1288" width="6.6640625" style="5" customWidth="1"/>
    <col min="1289" max="1289" width="6.44140625" style="5" customWidth="1"/>
    <col min="1290" max="1290" width="0" style="5" hidden="1" customWidth="1"/>
    <col min="1291" max="1293" width="11.5546875" style="5"/>
    <col min="1294" max="1294" width="12.44140625" style="5" customWidth="1"/>
    <col min="1295" max="1536" width="11.5546875" style="5"/>
    <col min="1537" max="1537" width="4.6640625" style="5" customWidth="1"/>
    <col min="1538" max="1538" width="91.21875" style="5" customWidth="1"/>
    <col min="1539" max="1539" width="30.109375" style="5" customWidth="1"/>
    <col min="1540" max="1540" width="4.44140625" style="5" customWidth="1"/>
    <col min="1541" max="1542" width="5.88671875" style="5" customWidth="1"/>
    <col min="1543" max="1543" width="6.109375" style="5" customWidth="1"/>
    <col min="1544" max="1544" width="6.6640625" style="5" customWidth="1"/>
    <col min="1545" max="1545" width="6.44140625" style="5" customWidth="1"/>
    <col min="1546" max="1546" width="0" style="5" hidden="1" customWidth="1"/>
    <col min="1547" max="1549" width="11.5546875" style="5"/>
    <col min="1550" max="1550" width="12.44140625" style="5" customWidth="1"/>
    <col min="1551" max="1792" width="11.5546875" style="5"/>
    <col min="1793" max="1793" width="4.6640625" style="5" customWidth="1"/>
    <col min="1794" max="1794" width="91.21875" style="5" customWidth="1"/>
    <col min="1795" max="1795" width="30.109375" style="5" customWidth="1"/>
    <col min="1796" max="1796" width="4.44140625" style="5" customWidth="1"/>
    <col min="1797" max="1798" width="5.88671875" style="5" customWidth="1"/>
    <col min="1799" max="1799" width="6.109375" style="5" customWidth="1"/>
    <col min="1800" max="1800" width="6.6640625" style="5" customWidth="1"/>
    <col min="1801" max="1801" width="6.44140625" style="5" customWidth="1"/>
    <col min="1802" max="1802" width="0" style="5" hidden="1" customWidth="1"/>
    <col min="1803" max="1805" width="11.5546875" style="5"/>
    <col min="1806" max="1806" width="12.44140625" style="5" customWidth="1"/>
    <col min="1807" max="2048" width="11.5546875" style="5"/>
    <col min="2049" max="2049" width="4.6640625" style="5" customWidth="1"/>
    <col min="2050" max="2050" width="91.21875" style="5" customWidth="1"/>
    <col min="2051" max="2051" width="30.109375" style="5" customWidth="1"/>
    <col min="2052" max="2052" width="4.44140625" style="5" customWidth="1"/>
    <col min="2053" max="2054" width="5.88671875" style="5" customWidth="1"/>
    <col min="2055" max="2055" width="6.109375" style="5" customWidth="1"/>
    <col min="2056" max="2056" width="6.6640625" style="5" customWidth="1"/>
    <col min="2057" max="2057" width="6.44140625" style="5" customWidth="1"/>
    <col min="2058" max="2058" width="0" style="5" hidden="1" customWidth="1"/>
    <col min="2059" max="2061" width="11.5546875" style="5"/>
    <col min="2062" max="2062" width="12.44140625" style="5" customWidth="1"/>
    <col min="2063" max="2304" width="11.5546875" style="5"/>
    <col min="2305" max="2305" width="4.6640625" style="5" customWidth="1"/>
    <col min="2306" max="2306" width="91.21875" style="5" customWidth="1"/>
    <col min="2307" max="2307" width="30.109375" style="5" customWidth="1"/>
    <col min="2308" max="2308" width="4.44140625" style="5" customWidth="1"/>
    <col min="2309" max="2310" width="5.88671875" style="5" customWidth="1"/>
    <col min="2311" max="2311" width="6.109375" style="5" customWidth="1"/>
    <col min="2312" max="2312" width="6.6640625" style="5" customWidth="1"/>
    <col min="2313" max="2313" width="6.44140625" style="5" customWidth="1"/>
    <col min="2314" max="2314" width="0" style="5" hidden="1" customWidth="1"/>
    <col min="2315" max="2317" width="11.5546875" style="5"/>
    <col min="2318" max="2318" width="12.44140625" style="5" customWidth="1"/>
    <col min="2319" max="2560" width="11.5546875" style="5"/>
    <col min="2561" max="2561" width="4.6640625" style="5" customWidth="1"/>
    <col min="2562" max="2562" width="91.21875" style="5" customWidth="1"/>
    <col min="2563" max="2563" width="30.109375" style="5" customWidth="1"/>
    <col min="2564" max="2564" width="4.44140625" style="5" customWidth="1"/>
    <col min="2565" max="2566" width="5.88671875" style="5" customWidth="1"/>
    <col min="2567" max="2567" width="6.109375" style="5" customWidth="1"/>
    <col min="2568" max="2568" width="6.6640625" style="5" customWidth="1"/>
    <col min="2569" max="2569" width="6.44140625" style="5" customWidth="1"/>
    <col min="2570" max="2570" width="0" style="5" hidden="1" customWidth="1"/>
    <col min="2571" max="2573" width="11.5546875" style="5"/>
    <col min="2574" max="2574" width="12.44140625" style="5" customWidth="1"/>
    <col min="2575" max="2816" width="11.5546875" style="5"/>
    <col min="2817" max="2817" width="4.6640625" style="5" customWidth="1"/>
    <col min="2818" max="2818" width="91.21875" style="5" customWidth="1"/>
    <col min="2819" max="2819" width="30.109375" style="5" customWidth="1"/>
    <col min="2820" max="2820" width="4.44140625" style="5" customWidth="1"/>
    <col min="2821" max="2822" width="5.88671875" style="5" customWidth="1"/>
    <col min="2823" max="2823" width="6.109375" style="5" customWidth="1"/>
    <col min="2824" max="2824" width="6.6640625" style="5" customWidth="1"/>
    <col min="2825" max="2825" width="6.44140625" style="5" customWidth="1"/>
    <col min="2826" max="2826" width="0" style="5" hidden="1" customWidth="1"/>
    <col min="2827" max="2829" width="11.5546875" style="5"/>
    <col min="2830" max="2830" width="12.44140625" style="5" customWidth="1"/>
    <col min="2831" max="3072" width="11.5546875" style="5"/>
    <col min="3073" max="3073" width="4.6640625" style="5" customWidth="1"/>
    <col min="3074" max="3074" width="91.21875" style="5" customWidth="1"/>
    <col min="3075" max="3075" width="30.109375" style="5" customWidth="1"/>
    <col min="3076" max="3076" width="4.44140625" style="5" customWidth="1"/>
    <col min="3077" max="3078" width="5.88671875" style="5" customWidth="1"/>
    <col min="3079" max="3079" width="6.109375" style="5" customWidth="1"/>
    <col min="3080" max="3080" width="6.6640625" style="5" customWidth="1"/>
    <col min="3081" max="3081" width="6.44140625" style="5" customWidth="1"/>
    <col min="3082" max="3082" width="0" style="5" hidden="1" customWidth="1"/>
    <col min="3083" max="3085" width="11.5546875" style="5"/>
    <col min="3086" max="3086" width="12.44140625" style="5" customWidth="1"/>
    <col min="3087" max="3328" width="11.5546875" style="5"/>
    <col min="3329" max="3329" width="4.6640625" style="5" customWidth="1"/>
    <col min="3330" max="3330" width="91.21875" style="5" customWidth="1"/>
    <col min="3331" max="3331" width="30.109375" style="5" customWidth="1"/>
    <col min="3332" max="3332" width="4.44140625" style="5" customWidth="1"/>
    <col min="3333" max="3334" width="5.88671875" style="5" customWidth="1"/>
    <col min="3335" max="3335" width="6.109375" style="5" customWidth="1"/>
    <col min="3336" max="3336" width="6.6640625" style="5" customWidth="1"/>
    <col min="3337" max="3337" width="6.44140625" style="5" customWidth="1"/>
    <col min="3338" max="3338" width="0" style="5" hidden="1" customWidth="1"/>
    <col min="3339" max="3341" width="11.5546875" style="5"/>
    <col min="3342" max="3342" width="12.44140625" style="5" customWidth="1"/>
    <col min="3343" max="3584" width="11.5546875" style="5"/>
    <col min="3585" max="3585" width="4.6640625" style="5" customWidth="1"/>
    <col min="3586" max="3586" width="91.21875" style="5" customWidth="1"/>
    <col min="3587" max="3587" width="30.109375" style="5" customWidth="1"/>
    <col min="3588" max="3588" width="4.44140625" style="5" customWidth="1"/>
    <col min="3589" max="3590" width="5.88671875" style="5" customWidth="1"/>
    <col min="3591" max="3591" width="6.109375" style="5" customWidth="1"/>
    <col min="3592" max="3592" width="6.6640625" style="5" customWidth="1"/>
    <col min="3593" max="3593" width="6.44140625" style="5" customWidth="1"/>
    <col min="3594" max="3594" width="0" style="5" hidden="1" customWidth="1"/>
    <col min="3595" max="3597" width="11.5546875" style="5"/>
    <col min="3598" max="3598" width="12.44140625" style="5" customWidth="1"/>
    <col min="3599" max="3840" width="11.5546875" style="5"/>
    <col min="3841" max="3841" width="4.6640625" style="5" customWidth="1"/>
    <col min="3842" max="3842" width="91.21875" style="5" customWidth="1"/>
    <col min="3843" max="3843" width="30.109375" style="5" customWidth="1"/>
    <col min="3844" max="3844" width="4.44140625" style="5" customWidth="1"/>
    <col min="3845" max="3846" width="5.88671875" style="5" customWidth="1"/>
    <col min="3847" max="3847" width="6.109375" style="5" customWidth="1"/>
    <col min="3848" max="3848" width="6.6640625" style="5" customWidth="1"/>
    <col min="3849" max="3849" width="6.44140625" style="5" customWidth="1"/>
    <col min="3850" max="3850" width="0" style="5" hidden="1" customWidth="1"/>
    <col min="3851" max="3853" width="11.5546875" style="5"/>
    <col min="3854" max="3854" width="12.44140625" style="5" customWidth="1"/>
    <col min="3855" max="4096" width="11.5546875" style="5"/>
    <col min="4097" max="4097" width="4.6640625" style="5" customWidth="1"/>
    <col min="4098" max="4098" width="91.21875" style="5" customWidth="1"/>
    <col min="4099" max="4099" width="30.109375" style="5" customWidth="1"/>
    <col min="4100" max="4100" width="4.44140625" style="5" customWidth="1"/>
    <col min="4101" max="4102" width="5.88671875" style="5" customWidth="1"/>
    <col min="4103" max="4103" width="6.109375" style="5" customWidth="1"/>
    <col min="4104" max="4104" width="6.6640625" style="5" customWidth="1"/>
    <col min="4105" max="4105" width="6.44140625" style="5" customWidth="1"/>
    <col min="4106" max="4106" width="0" style="5" hidden="1" customWidth="1"/>
    <col min="4107" max="4109" width="11.5546875" style="5"/>
    <col min="4110" max="4110" width="12.44140625" style="5" customWidth="1"/>
    <col min="4111" max="4352" width="11.5546875" style="5"/>
    <col min="4353" max="4353" width="4.6640625" style="5" customWidth="1"/>
    <col min="4354" max="4354" width="91.21875" style="5" customWidth="1"/>
    <col min="4355" max="4355" width="30.109375" style="5" customWidth="1"/>
    <col min="4356" max="4356" width="4.44140625" style="5" customWidth="1"/>
    <col min="4357" max="4358" width="5.88671875" style="5" customWidth="1"/>
    <col min="4359" max="4359" width="6.109375" style="5" customWidth="1"/>
    <col min="4360" max="4360" width="6.6640625" style="5" customWidth="1"/>
    <col min="4361" max="4361" width="6.44140625" style="5" customWidth="1"/>
    <col min="4362" max="4362" width="0" style="5" hidden="1" customWidth="1"/>
    <col min="4363" max="4365" width="11.5546875" style="5"/>
    <col min="4366" max="4366" width="12.44140625" style="5" customWidth="1"/>
    <col min="4367" max="4608" width="11.5546875" style="5"/>
    <col min="4609" max="4609" width="4.6640625" style="5" customWidth="1"/>
    <col min="4610" max="4610" width="91.21875" style="5" customWidth="1"/>
    <col min="4611" max="4611" width="30.109375" style="5" customWidth="1"/>
    <col min="4612" max="4612" width="4.44140625" style="5" customWidth="1"/>
    <col min="4613" max="4614" width="5.88671875" style="5" customWidth="1"/>
    <col min="4615" max="4615" width="6.109375" style="5" customWidth="1"/>
    <col min="4616" max="4616" width="6.6640625" style="5" customWidth="1"/>
    <col min="4617" max="4617" width="6.44140625" style="5" customWidth="1"/>
    <col min="4618" max="4618" width="0" style="5" hidden="1" customWidth="1"/>
    <col min="4619" max="4621" width="11.5546875" style="5"/>
    <col min="4622" max="4622" width="12.44140625" style="5" customWidth="1"/>
    <col min="4623" max="4864" width="11.5546875" style="5"/>
    <col min="4865" max="4865" width="4.6640625" style="5" customWidth="1"/>
    <col min="4866" max="4866" width="91.21875" style="5" customWidth="1"/>
    <col min="4867" max="4867" width="30.109375" style="5" customWidth="1"/>
    <col min="4868" max="4868" width="4.44140625" style="5" customWidth="1"/>
    <col min="4869" max="4870" width="5.88671875" style="5" customWidth="1"/>
    <col min="4871" max="4871" width="6.109375" style="5" customWidth="1"/>
    <col min="4872" max="4872" width="6.6640625" style="5" customWidth="1"/>
    <col min="4873" max="4873" width="6.44140625" style="5" customWidth="1"/>
    <col min="4874" max="4874" width="0" style="5" hidden="1" customWidth="1"/>
    <col min="4875" max="4877" width="11.5546875" style="5"/>
    <col min="4878" max="4878" width="12.44140625" style="5" customWidth="1"/>
    <col min="4879" max="5120" width="11.5546875" style="5"/>
    <col min="5121" max="5121" width="4.6640625" style="5" customWidth="1"/>
    <col min="5122" max="5122" width="91.21875" style="5" customWidth="1"/>
    <col min="5123" max="5123" width="30.109375" style="5" customWidth="1"/>
    <col min="5124" max="5124" width="4.44140625" style="5" customWidth="1"/>
    <col min="5125" max="5126" width="5.88671875" style="5" customWidth="1"/>
    <col min="5127" max="5127" width="6.109375" style="5" customWidth="1"/>
    <col min="5128" max="5128" width="6.6640625" style="5" customWidth="1"/>
    <col min="5129" max="5129" width="6.44140625" style="5" customWidth="1"/>
    <col min="5130" max="5130" width="0" style="5" hidden="1" customWidth="1"/>
    <col min="5131" max="5133" width="11.5546875" style="5"/>
    <col min="5134" max="5134" width="12.44140625" style="5" customWidth="1"/>
    <col min="5135" max="5376" width="11.5546875" style="5"/>
    <col min="5377" max="5377" width="4.6640625" style="5" customWidth="1"/>
    <col min="5378" max="5378" width="91.21875" style="5" customWidth="1"/>
    <col min="5379" max="5379" width="30.109375" style="5" customWidth="1"/>
    <col min="5380" max="5380" width="4.44140625" style="5" customWidth="1"/>
    <col min="5381" max="5382" width="5.88671875" style="5" customWidth="1"/>
    <col min="5383" max="5383" width="6.109375" style="5" customWidth="1"/>
    <col min="5384" max="5384" width="6.6640625" style="5" customWidth="1"/>
    <col min="5385" max="5385" width="6.44140625" style="5" customWidth="1"/>
    <col min="5386" max="5386" width="0" style="5" hidden="1" customWidth="1"/>
    <col min="5387" max="5389" width="11.5546875" style="5"/>
    <col min="5390" max="5390" width="12.44140625" style="5" customWidth="1"/>
    <col min="5391" max="5632" width="11.5546875" style="5"/>
    <col min="5633" max="5633" width="4.6640625" style="5" customWidth="1"/>
    <col min="5634" max="5634" width="91.21875" style="5" customWidth="1"/>
    <col min="5635" max="5635" width="30.109375" style="5" customWidth="1"/>
    <col min="5636" max="5636" width="4.44140625" style="5" customWidth="1"/>
    <col min="5637" max="5638" width="5.88671875" style="5" customWidth="1"/>
    <col min="5639" max="5639" width="6.109375" style="5" customWidth="1"/>
    <col min="5640" max="5640" width="6.6640625" style="5" customWidth="1"/>
    <col min="5641" max="5641" width="6.44140625" style="5" customWidth="1"/>
    <col min="5642" max="5642" width="0" style="5" hidden="1" customWidth="1"/>
    <col min="5643" max="5645" width="11.5546875" style="5"/>
    <col min="5646" max="5646" width="12.44140625" style="5" customWidth="1"/>
    <col min="5647" max="5888" width="11.5546875" style="5"/>
    <col min="5889" max="5889" width="4.6640625" style="5" customWidth="1"/>
    <col min="5890" max="5890" width="91.21875" style="5" customWidth="1"/>
    <col min="5891" max="5891" width="30.109375" style="5" customWidth="1"/>
    <col min="5892" max="5892" width="4.44140625" style="5" customWidth="1"/>
    <col min="5893" max="5894" width="5.88671875" style="5" customWidth="1"/>
    <col min="5895" max="5895" width="6.109375" style="5" customWidth="1"/>
    <col min="5896" max="5896" width="6.6640625" style="5" customWidth="1"/>
    <col min="5897" max="5897" width="6.44140625" style="5" customWidth="1"/>
    <col min="5898" max="5898" width="0" style="5" hidden="1" customWidth="1"/>
    <col min="5899" max="5901" width="11.5546875" style="5"/>
    <col min="5902" max="5902" width="12.44140625" style="5" customWidth="1"/>
    <col min="5903" max="6144" width="11.5546875" style="5"/>
    <col min="6145" max="6145" width="4.6640625" style="5" customWidth="1"/>
    <col min="6146" max="6146" width="91.21875" style="5" customWidth="1"/>
    <col min="6147" max="6147" width="30.109375" style="5" customWidth="1"/>
    <col min="6148" max="6148" width="4.44140625" style="5" customWidth="1"/>
    <col min="6149" max="6150" width="5.88671875" style="5" customWidth="1"/>
    <col min="6151" max="6151" width="6.109375" style="5" customWidth="1"/>
    <col min="6152" max="6152" width="6.6640625" style="5" customWidth="1"/>
    <col min="6153" max="6153" width="6.44140625" style="5" customWidth="1"/>
    <col min="6154" max="6154" width="0" style="5" hidden="1" customWidth="1"/>
    <col min="6155" max="6157" width="11.5546875" style="5"/>
    <col min="6158" max="6158" width="12.44140625" style="5" customWidth="1"/>
    <col min="6159" max="6400" width="11.5546875" style="5"/>
    <col min="6401" max="6401" width="4.6640625" style="5" customWidth="1"/>
    <col min="6402" max="6402" width="91.21875" style="5" customWidth="1"/>
    <col min="6403" max="6403" width="30.109375" style="5" customWidth="1"/>
    <col min="6404" max="6404" width="4.44140625" style="5" customWidth="1"/>
    <col min="6405" max="6406" width="5.88671875" style="5" customWidth="1"/>
    <col min="6407" max="6407" width="6.109375" style="5" customWidth="1"/>
    <col min="6408" max="6408" width="6.6640625" style="5" customWidth="1"/>
    <col min="6409" max="6409" width="6.44140625" style="5" customWidth="1"/>
    <col min="6410" max="6410" width="0" style="5" hidden="1" customWidth="1"/>
    <col min="6411" max="6413" width="11.5546875" style="5"/>
    <col min="6414" max="6414" width="12.44140625" style="5" customWidth="1"/>
    <col min="6415" max="6656" width="11.5546875" style="5"/>
    <col min="6657" max="6657" width="4.6640625" style="5" customWidth="1"/>
    <col min="6658" max="6658" width="91.21875" style="5" customWidth="1"/>
    <col min="6659" max="6659" width="30.109375" style="5" customWidth="1"/>
    <col min="6660" max="6660" width="4.44140625" style="5" customWidth="1"/>
    <col min="6661" max="6662" width="5.88671875" style="5" customWidth="1"/>
    <col min="6663" max="6663" width="6.109375" style="5" customWidth="1"/>
    <col min="6664" max="6664" width="6.6640625" style="5" customWidth="1"/>
    <col min="6665" max="6665" width="6.44140625" style="5" customWidth="1"/>
    <col min="6666" max="6666" width="0" style="5" hidden="1" customWidth="1"/>
    <col min="6667" max="6669" width="11.5546875" style="5"/>
    <col min="6670" max="6670" width="12.44140625" style="5" customWidth="1"/>
    <col min="6671" max="6912" width="11.5546875" style="5"/>
    <col min="6913" max="6913" width="4.6640625" style="5" customWidth="1"/>
    <col min="6914" max="6914" width="91.21875" style="5" customWidth="1"/>
    <col min="6915" max="6915" width="30.109375" style="5" customWidth="1"/>
    <col min="6916" max="6916" width="4.44140625" style="5" customWidth="1"/>
    <col min="6917" max="6918" width="5.88671875" style="5" customWidth="1"/>
    <col min="6919" max="6919" width="6.109375" style="5" customWidth="1"/>
    <col min="6920" max="6920" width="6.6640625" style="5" customWidth="1"/>
    <col min="6921" max="6921" width="6.44140625" style="5" customWidth="1"/>
    <col min="6922" max="6922" width="0" style="5" hidden="1" customWidth="1"/>
    <col min="6923" max="6925" width="11.5546875" style="5"/>
    <col min="6926" max="6926" width="12.44140625" style="5" customWidth="1"/>
    <col min="6927" max="7168" width="11.5546875" style="5"/>
    <col min="7169" max="7169" width="4.6640625" style="5" customWidth="1"/>
    <col min="7170" max="7170" width="91.21875" style="5" customWidth="1"/>
    <col min="7171" max="7171" width="30.109375" style="5" customWidth="1"/>
    <col min="7172" max="7172" width="4.44140625" style="5" customWidth="1"/>
    <col min="7173" max="7174" width="5.88671875" style="5" customWidth="1"/>
    <col min="7175" max="7175" width="6.109375" style="5" customWidth="1"/>
    <col min="7176" max="7176" width="6.6640625" style="5" customWidth="1"/>
    <col min="7177" max="7177" width="6.44140625" style="5" customWidth="1"/>
    <col min="7178" max="7178" width="0" style="5" hidden="1" customWidth="1"/>
    <col min="7179" max="7181" width="11.5546875" style="5"/>
    <col min="7182" max="7182" width="12.44140625" style="5" customWidth="1"/>
    <col min="7183" max="7424" width="11.5546875" style="5"/>
    <col min="7425" max="7425" width="4.6640625" style="5" customWidth="1"/>
    <col min="7426" max="7426" width="91.21875" style="5" customWidth="1"/>
    <col min="7427" max="7427" width="30.109375" style="5" customWidth="1"/>
    <col min="7428" max="7428" width="4.44140625" style="5" customWidth="1"/>
    <col min="7429" max="7430" width="5.88671875" style="5" customWidth="1"/>
    <col min="7431" max="7431" width="6.109375" style="5" customWidth="1"/>
    <col min="7432" max="7432" width="6.6640625" style="5" customWidth="1"/>
    <col min="7433" max="7433" width="6.44140625" style="5" customWidth="1"/>
    <col min="7434" max="7434" width="0" style="5" hidden="1" customWidth="1"/>
    <col min="7435" max="7437" width="11.5546875" style="5"/>
    <col min="7438" max="7438" width="12.44140625" style="5" customWidth="1"/>
    <col min="7439" max="7680" width="11.5546875" style="5"/>
    <col min="7681" max="7681" width="4.6640625" style="5" customWidth="1"/>
    <col min="7682" max="7682" width="91.21875" style="5" customWidth="1"/>
    <col min="7683" max="7683" width="30.109375" style="5" customWidth="1"/>
    <col min="7684" max="7684" width="4.44140625" style="5" customWidth="1"/>
    <col min="7685" max="7686" width="5.88671875" style="5" customWidth="1"/>
    <col min="7687" max="7687" width="6.109375" style="5" customWidth="1"/>
    <col min="7688" max="7688" width="6.6640625" style="5" customWidth="1"/>
    <col min="7689" max="7689" width="6.44140625" style="5" customWidth="1"/>
    <col min="7690" max="7690" width="0" style="5" hidden="1" customWidth="1"/>
    <col min="7691" max="7693" width="11.5546875" style="5"/>
    <col min="7694" max="7694" width="12.44140625" style="5" customWidth="1"/>
    <col min="7695" max="7936" width="11.5546875" style="5"/>
    <col min="7937" max="7937" width="4.6640625" style="5" customWidth="1"/>
    <col min="7938" max="7938" width="91.21875" style="5" customWidth="1"/>
    <col min="7939" max="7939" width="30.109375" style="5" customWidth="1"/>
    <col min="7940" max="7940" width="4.44140625" style="5" customWidth="1"/>
    <col min="7941" max="7942" width="5.88671875" style="5" customWidth="1"/>
    <col min="7943" max="7943" width="6.109375" style="5" customWidth="1"/>
    <col min="7944" max="7944" width="6.6640625" style="5" customWidth="1"/>
    <col min="7945" max="7945" width="6.44140625" style="5" customWidth="1"/>
    <col min="7946" max="7946" width="0" style="5" hidden="1" customWidth="1"/>
    <col min="7947" max="7949" width="11.5546875" style="5"/>
    <col min="7950" max="7950" width="12.44140625" style="5" customWidth="1"/>
    <col min="7951" max="8192" width="11.5546875" style="5"/>
    <col min="8193" max="8193" width="4.6640625" style="5" customWidth="1"/>
    <col min="8194" max="8194" width="91.21875" style="5" customWidth="1"/>
    <col min="8195" max="8195" width="30.109375" style="5" customWidth="1"/>
    <col min="8196" max="8196" width="4.44140625" style="5" customWidth="1"/>
    <col min="8197" max="8198" width="5.88671875" style="5" customWidth="1"/>
    <col min="8199" max="8199" width="6.109375" style="5" customWidth="1"/>
    <col min="8200" max="8200" width="6.6640625" style="5" customWidth="1"/>
    <col min="8201" max="8201" width="6.44140625" style="5" customWidth="1"/>
    <col min="8202" max="8202" width="0" style="5" hidden="1" customWidth="1"/>
    <col min="8203" max="8205" width="11.5546875" style="5"/>
    <col min="8206" max="8206" width="12.44140625" style="5" customWidth="1"/>
    <col min="8207" max="8448" width="11.5546875" style="5"/>
    <col min="8449" max="8449" width="4.6640625" style="5" customWidth="1"/>
    <col min="8450" max="8450" width="91.21875" style="5" customWidth="1"/>
    <col min="8451" max="8451" width="30.109375" style="5" customWidth="1"/>
    <col min="8452" max="8452" width="4.44140625" style="5" customWidth="1"/>
    <col min="8453" max="8454" width="5.88671875" style="5" customWidth="1"/>
    <col min="8455" max="8455" width="6.109375" style="5" customWidth="1"/>
    <col min="8456" max="8456" width="6.6640625" style="5" customWidth="1"/>
    <col min="8457" max="8457" width="6.44140625" style="5" customWidth="1"/>
    <col min="8458" max="8458" width="0" style="5" hidden="1" customWidth="1"/>
    <col min="8459" max="8461" width="11.5546875" style="5"/>
    <col min="8462" max="8462" width="12.44140625" style="5" customWidth="1"/>
    <col min="8463" max="8704" width="11.5546875" style="5"/>
    <col min="8705" max="8705" width="4.6640625" style="5" customWidth="1"/>
    <col min="8706" max="8706" width="91.21875" style="5" customWidth="1"/>
    <col min="8707" max="8707" width="30.109375" style="5" customWidth="1"/>
    <col min="8708" max="8708" width="4.44140625" style="5" customWidth="1"/>
    <col min="8709" max="8710" width="5.88671875" style="5" customWidth="1"/>
    <col min="8711" max="8711" width="6.109375" style="5" customWidth="1"/>
    <col min="8712" max="8712" width="6.6640625" style="5" customWidth="1"/>
    <col min="8713" max="8713" width="6.44140625" style="5" customWidth="1"/>
    <col min="8714" max="8714" width="0" style="5" hidden="1" customWidth="1"/>
    <col min="8715" max="8717" width="11.5546875" style="5"/>
    <col min="8718" max="8718" width="12.44140625" style="5" customWidth="1"/>
    <col min="8719" max="8960" width="11.5546875" style="5"/>
    <col min="8961" max="8961" width="4.6640625" style="5" customWidth="1"/>
    <col min="8962" max="8962" width="91.21875" style="5" customWidth="1"/>
    <col min="8963" max="8963" width="30.109375" style="5" customWidth="1"/>
    <col min="8964" max="8964" width="4.44140625" style="5" customWidth="1"/>
    <col min="8965" max="8966" width="5.88671875" style="5" customWidth="1"/>
    <col min="8967" max="8967" width="6.109375" style="5" customWidth="1"/>
    <col min="8968" max="8968" width="6.6640625" style="5" customWidth="1"/>
    <col min="8969" max="8969" width="6.44140625" style="5" customWidth="1"/>
    <col min="8970" max="8970" width="0" style="5" hidden="1" customWidth="1"/>
    <col min="8971" max="8973" width="11.5546875" style="5"/>
    <col min="8974" max="8974" width="12.44140625" style="5" customWidth="1"/>
    <col min="8975" max="9216" width="11.5546875" style="5"/>
    <col min="9217" max="9217" width="4.6640625" style="5" customWidth="1"/>
    <col min="9218" max="9218" width="91.21875" style="5" customWidth="1"/>
    <col min="9219" max="9219" width="30.109375" style="5" customWidth="1"/>
    <col min="9220" max="9220" width="4.44140625" style="5" customWidth="1"/>
    <col min="9221" max="9222" width="5.88671875" style="5" customWidth="1"/>
    <col min="9223" max="9223" width="6.109375" style="5" customWidth="1"/>
    <col min="9224" max="9224" width="6.6640625" style="5" customWidth="1"/>
    <col min="9225" max="9225" width="6.44140625" style="5" customWidth="1"/>
    <col min="9226" max="9226" width="0" style="5" hidden="1" customWidth="1"/>
    <col min="9227" max="9229" width="11.5546875" style="5"/>
    <col min="9230" max="9230" width="12.44140625" style="5" customWidth="1"/>
    <col min="9231" max="9472" width="11.5546875" style="5"/>
    <col min="9473" max="9473" width="4.6640625" style="5" customWidth="1"/>
    <col min="9474" max="9474" width="91.21875" style="5" customWidth="1"/>
    <col min="9475" max="9475" width="30.109375" style="5" customWidth="1"/>
    <col min="9476" max="9476" width="4.44140625" style="5" customWidth="1"/>
    <col min="9477" max="9478" width="5.88671875" style="5" customWidth="1"/>
    <col min="9479" max="9479" width="6.109375" style="5" customWidth="1"/>
    <col min="9480" max="9480" width="6.6640625" style="5" customWidth="1"/>
    <col min="9481" max="9481" width="6.44140625" style="5" customWidth="1"/>
    <col min="9482" max="9482" width="0" style="5" hidden="1" customWidth="1"/>
    <col min="9483" max="9485" width="11.5546875" style="5"/>
    <col min="9486" max="9486" width="12.44140625" style="5" customWidth="1"/>
    <col min="9487" max="9728" width="11.5546875" style="5"/>
    <col min="9729" max="9729" width="4.6640625" style="5" customWidth="1"/>
    <col min="9730" max="9730" width="91.21875" style="5" customWidth="1"/>
    <col min="9731" max="9731" width="30.109375" style="5" customWidth="1"/>
    <col min="9732" max="9732" width="4.44140625" style="5" customWidth="1"/>
    <col min="9733" max="9734" width="5.88671875" style="5" customWidth="1"/>
    <col min="9735" max="9735" width="6.109375" style="5" customWidth="1"/>
    <col min="9736" max="9736" width="6.6640625" style="5" customWidth="1"/>
    <col min="9737" max="9737" width="6.44140625" style="5" customWidth="1"/>
    <col min="9738" max="9738" width="0" style="5" hidden="1" customWidth="1"/>
    <col min="9739" max="9741" width="11.5546875" style="5"/>
    <col min="9742" max="9742" width="12.44140625" style="5" customWidth="1"/>
    <col min="9743" max="9984" width="11.5546875" style="5"/>
    <col min="9985" max="9985" width="4.6640625" style="5" customWidth="1"/>
    <col min="9986" max="9986" width="91.21875" style="5" customWidth="1"/>
    <col min="9987" max="9987" width="30.109375" style="5" customWidth="1"/>
    <col min="9988" max="9988" width="4.44140625" style="5" customWidth="1"/>
    <col min="9989" max="9990" width="5.88671875" style="5" customWidth="1"/>
    <col min="9991" max="9991" width="6.109375" style="5" customWidth="1"/>
    <col min="9992" max="9992" width="6.6640625" style="5" customWidth="1"/>
    <col min="9993" max="9993" width="6.44140625" style="5" customWidth="1"/>
    <col min="9994" max="9994" width="0" style="5" hidden="1" customWidth="1"/>
    <col min="9995" max="9997" width="11.5546875" style="5"/>
    <col min="9998" max="9998" width="12.44140625" style="5" customWidth="1"/>
    <col min="9999" max="10240" width="11.5546875" style="5"/>
    <col min="10241" max="10241" width="4.6640625" style="5" customWidth="1"/>
    <col min="10242" max="10242" width="91.21875" style="5" customWidth="1"/>
    <col min="10243" max="10243" width="30.109375" style="5" customWidth="1"/>
    <col min="10244" max="10244" width="4.44140625" style="5" customWidth="1"/>
    <col min="10245" max="10246" width="5.88671875" style="5" customWidth="1"/>
    <col min="10247" max="10247" width="6.109375" style="5" customWidth="1"/>
    <col min="10248" max="10248" width="6.6640625" style="5" customWidth="1"/>
    <col min="10249" max="10249" width="6.44140625" style="5" customWidth="1"/>
    <col min="10250" max="10250" width="0" style="5" hidden="1" customWidth="1"/>
    <col min="10251" max="10253" width="11.5546875" style="5"/>
    <col min="10254" max="10254" width="12.44140625" style="5" customWidth="1"/>
    <col min="10255" max="10496" width="11.5546875" style="5"/>
    <col min="10497" max="10497" width="4.6640625" style="5" customWidth="1"/>
    <col min="10498" max="10498" width="91.21875" style="5" customWidth="1"/>
    <col min="10499" max="10499" width="30.109375" style="5" customWidth="1"/>
    <col min="10500" max="10500" width="4.44140625" style="5" customWidth="1"/>
    <col min="10501" max="10502" width="5.88671875" style="5" customWidth="1"/>
    <col min="10503" max="10503" width="6.109375" style="5" customWidth="1"/>
    <col min="10504" max="10504" width="6.6640625" style="5" customWidth="1"/>
    <col min="10505" max="10505" width="6.44140625" style="5" customWidth="1"/>
    <col min="10506" max="10506" width="0" style="5" hidden="1" customWidth="1"/>
    <col min="10507" max="10509" width="11.5546875" style="5"/>
    <col min="10510" max="10510" width="12.44140625" style="5" customWidth="1"/>
    <col min="10511" max="10752" width="11.5546875" style="5"/>
    <col min="10753" max="10753" width="4.6640625" style="5" customWidth="1"/>
    <col min="10754" max="10754" width="91.21875" style="5" customWidth="1"/>
    <col min="10755" max="10755" width="30.109375" style="5" customWidth="1"/>
    <col min="10756" max="10756" width="4.44140625" style="5" customWidth="1"/>
    <col min="10757" max="10758" width="5.88671875" style="5" customWidth="1"/>
    <col min="10759" max="10759" width="6.109375" style="5" customWidth="1"/>
    <col min="10760" max="10760" width="6.6640625" style="5" customWidth="1"/>
    <col min="10761" max="10761" width="6.44140625" style="5" customWidth="1"/>
    <col min="10762" max="10762" width="0" style="5" hidden="1" customWidth="1"/>
    <col min="10763" max="10765" width="11.5546875" style="5"/>
    <col min="10766" max="10766" width="12.44140625" style="5" customWidth="1"/>
    <col min="10767" max="11008" width="11.5546875" style="5"/>
    <col min="11009" max="11009" width="4.6640625" style="5" customWidth="1"/>
    <col min="11010" max="11010" width="91.21875" style="5" customWidth="1"/>
    <col min="11011" max="11011" width="30.109375" style="5" customWidth="1"/>
    <col min="11012" max="11012" width="4.44140625" style="5" customWidth="1"/>
    <col min="11013" max="11014" width="5.88671875" style="5" customWidth="1"/>
    <col min="11015" max="11015" width="6.109375" style="5" customWidth="1"/>
    <col min="11016" max="11016" width="6.6640625" style="5" customWidth="1"/>
    <col min="11017" max="11017" width="6.44140625" style="5" customWidth="1"/>
    <col min="11018" max="11018" width="0" style="5" hidden="1" customWidth="1"/>
    <col min="11019" max="11021" width="11.5546875" style="5"/>
    <col min="11022" max="11022" width="12.44140625" style="5" customWidth="1"/>
    <col min="11023" max="11264" width="11.5546875" style="5"/>
    <col min="11265" max="11265" width="4.6640625" style="5" customWidth="1"/>
    <col min="11266" max="11266" width="91.21875" style="5" customWidth="1"/>
    <col min="11267" max="11267" width="30.109375" style="5" customWidth="1"/>
    <col min="11268" max="11268" width="4.44140625" style="5" customWidth="1"/>
    <col min="11269" max="11270" width="5.88671875" style="5" customWidth="1"/>
    <col min="11271" max="11271" width="6.109375" style="5" customWidth="1"/>
    <col min="11272" max="11272" width="6.6640625" style="5" customWidth="1"/>
    <col min="11273" max="11273" width="6.44140625" style="5" customWidth="1"/>
    <col min="11274" max="11274" width="0" style="5" hidden="1" customWidth="1"/>
    <col min="11275" max="11277" width="11.5546875" style="5"/>
    <col min="11278" max="11278" width="12.44140625" style="5" customWidth="1"/>
    <col min="11279" max="11520" width="11.5546875" style="5"/>
    <col min="11521" max="11521" width="4.6640625" style="5" customWidth="1"/>
    <col min="11522" max="11522" width="91.21875" style="5" customWidth="1"/>
    <col min="11523" max="11523" width="30.109375" style="5" customWidth="1"/>
    <col min="11524" max="11524" width="4.44140625" style="5" customWidth="1"/>
    <col min="11525" max="11526" width="5.88671875" style="5" customWidth="1"/>
    <col min="11527" max="11527" width="6.109375" style="5" customWidth="1"/>
    <col min="11528" max="11528" width="6.6640625" style="5" customWidth="1"/>
    <col min="11529" max="11529" width="6.44140625" style="5" customWidth="1"/>
    <col min="11530" max="11530" width="0" style="5" hidden="1" customWidth="1"/>
    <col min="11531" max="11533" width="11.5546875" style="5"/>
    <col min="11534" max="11534" width="12.44140625" style="5" customWidth="1"/>
    <col min="11535" max="11776" width="11.5546875" style="5"/>
    <col min="11777" max="11777" width="4.6640625" style="5" customWidth="1"/>
    <col min="11778" max="11778" width="91.21875" style="5" customWidth="1"/>
    <col min="11779" max="11779" width="30.109375" style="5" customWidth="1"/>
    <col min="11780" max="11780" width="4.44140625" style="5" customWidth="1"/>
    <col min="11781" max="11782" width="5.88671875" style="5" customWidth="1"/>
    <col min="11783" max="11783" width="6.109375" style="5" customWidth="1"/>
    <col min="11784" max="11784" width="6.6640625" style="5" customWidth="1"/>
    <col min="11785" max="11785" width="6.44140625" style="5" customWidth="1"/>
    <col min="11786" max="11786" width="0" style="5" hidden="1" customWidth="1"/>
    <col min="11787" max="11789" width="11.5546875" style="5"/>
    <col min="11790" max="11790" width="12.44140625" style="5" customWidth="1"/>
    <col min="11791" max="12032" width="11.5546875" style="5"/>
    <col min="12033" max="12033" width="4.6640625" style="5" customWidth="1"/>
    <col min="12034" max="12034" width="91.21875" style="5" customWidth="1"/>
    <col min="12035" max="12035" width="30.109375" style="5" customWidth="1"/>
    <col min="12036" max="12036" width="4.44140625" style="5" customWidth="1"/>
    <col min="12037" max="12038" width="5.88671875" style="5" customWidth="1"/>
    <col min="12039" max="12039" width="6.109375" style="5" customWidth="1"/>
    <col min="12040" max="12040" width="6.6640625" style="5" customWidth="1"/>
    <col min="12041" max="12041" width="6.44140625" style="5" customWidth="1"/>
    <col min="12042" max="12042" width="0" style="5" hidden="1" customWidth="1"/>
    <col min="12043" max="12045" width="11.5546875" style="5"/>
    <col min="12046" max="12046" width="12.44140625" style="5" customWidth="1"/>
    <col min="12047" max="12288" width="11.5546875" style="5"/>
    <col min="12289" max="12289" width="4.6640625" style="5" customWidth="1"/>
    <col min="12290" max="12290" width="91.21875" style="5" customWidth="1"/>
    <col min="12291" max="12291" width="30.109375" style="5" customWidth="1"/>
    <col min="12292" max="12292" width="4.44140625" style="5" customWidth="1"/>
    <col min="12293" max="12294" width="5.88671875" style="5" customWidth="1"/>
    <col min="12295" max="12295" width="6.109375" style="5" customWidth="1"/>
    <col min="12296" max="12296" width="6.6640625" style="5" customWidth="1"/>
    <col min="12297" max="12297" width="6.44140625" style="5" customWidth="1"/>
    <col min="12298" max="12298" width="0" style="5" hidden="1" customWidth="1"/>
    <col min="12299" max="12301" width="11.5546875" style="5"/>
    <col min="12302" max="12302" width="12.44140625" style="5" customWidth="1"/>
    <col min="12303" max="12544" width="11.5546875" style="5"/>
    <col min="12545" max="12545" width="4.6640625" style="5" customWidth="1"/>
    <col min="12546" max="12546" width="91.21875" style="5" customWidth="1"/>
    <col min="12547" max="12547" width="30.109375" style="5" customWidth="1"/>
    <col min="12548" max="12548" width="4.44140625" style="5" customWidth="1"/>
    <col min="12549" max="12550" width="5.88671875" style="5" customWidth="1"/>
    <col min="12551" max="12551" width="6.109375" style="5" customWidth="1"/>
    <col min="12552" max="12552" width="6.6640625" style="5" customWidth="1"/>
    <col min="12553" max="12553" width="6.44140625" style="5" customWidth="1"/>
    <col min="12554" max="12554" width="0" style="5" hidden="1" customWidth="1"/>
    <col min="12555" max="12557" width="11.5546875" style="5"/>
    <col min="12558" max="12558" width="12.44140625" style="5" customWidth="1"/>
    <col min="12559" max="12800" width="11.5546875" style="5"/>
    <col min="12801" max="12801" width="4.6640625" style="5" customWidth="1"/>
    <col min="12802" max="12802" width="91.21875" style="5" customWidth="1"/>
    <col min="12803" max="12803" width="30.109375" style="5" customWidth="1"/>
    <col min="12804" max="12804" width="4.44140625" style="5" customWidth="1"/>
    <col min="12805" max="12806" width="5.88671875" style="5" customWidth="1"/>
    <col min="12807" max="12807" width="6.109375" style="5" customWidth="1"/>
    <col min="12808" max="12808" width="6.6640625" style="5" customWidth="1"/>
    <col min="12809" max="12809" width="6.44140625" style="5" customWidth="1"/>
    <col min="12810" max="12810" width="0" style="5" hidden="1" customWidth="1"/>
    <col min="12811" max="12813" width="11.5546875" style="5"/>
    <col min="12814" max="12814" width="12.44140625" style="5" customWidth="1"/>
    <col min="12815" max="13056" width="11.5546875" style="5"/>
    <col min="13057" max="13057" width="4.6640625" style="5" customWidth="1"/>
    <col min="13058" max="13058" width="91.21875" style="5" customWidth="1"/>
    <col min="13059" max="13059" width="30.109375" style="5" customWidth="1"/>
    <col min="13060" max="13060" width="4.44140625" style="5" customWidth="1"/>
    <col min="13061" max="13062" width="5.88671875" style="5" customWidth="1"/>
    <col min="13063" max="13063" width="6.109375" style="5" customWidth="1"/>
    <col min="13064" max="13064" width="6.6640625" style="5" customWidth="1"/>
    <col min="13065" max="13065" width="6.44140625" style="5" customWidth="1"/>
    <col min="13066" max="13066" width="0" style="5" hidden="1" customWidth="1"/>
    <col min="13067" max="13069" width="11.5546875" style="5"/>
    <col min="13070" max="13070" width="12.44140625" style="5" customWidth="1"/>
    <col min="13071" max="13312" width="11.5546875" style="5"/>
    <col min="13313" max="13313" width="4.6640625" style="5" customWidth="1"/>
    <col min="13314" max="13314" width="91.21875" style="5" customWidth="1"/>
    <col min="13315" max="13315" width="30.109375" style="5" customWidth="1"/>
    <col min="13316" max="13316" width="4.44140625" style="5" customWidth="1"/>
    <col min="13317" max="13318" width="5.88671875" style="5" customWidth="1"/>
    <col min="13319" max="13319" width="6.109375" style="5" customWidth="1"/>
    <col min="13320" max="13320" width="6.6640625" style="5" customWidth="1"/>
    <col min="13321" max="13321" width="6.44140625" style="5" customWidth="1"/>
    <col min="13322" max="13322" width="0" style="5" hidden="1" customWidth="1"/>
    <col min="13323" max="13325" width="11.5546875" style="5"/>
    <col min="13326" max="13326" width="12.44140625" style="5" customWidth="1"/>
    <col min="13327" max="13568" width="11.5546875" style="5"/>
    <col min="13569" max="13569" width="4.6640625" style="5" customWidth="1"/>
    <col min="13570" max="13570" width="91.21875" style="5" customWidth="1"/>
    <col min="13571" max="13571" width="30.109375" style="5" customWidth="1"/>
    <col min="13572" max="13572" width="4.44140625" style="5" customWidth="1"/>
    <col min="13573" max="13574" width="5.88671875" style="5" customWidth="1"/>
    <col min="13575" max="13575" width="6.109375" style="5" customWidth="1"/>
    <col min="13576" max="13576" width="6.6640625" style="5" customWidth="1"/>
    <col min="13577" max="13577" width="6.44140625" style="5" customWidth="1"/>
    <col min="13578" max="13578" width="0" style="5" hidden="1" customWidth="1"/>
    <col min="13579" max="13581" width="11.5546875" style="5"/>
    <col min="13582" max="13582" width="12.44140625" style="5" customWidth="1"/>
    <col min="13583" max="13824" width="11.5546875" style="5"/>
    <col min="13825" max="13825" width="4.6640625" style="5" customWidth="1"/>
    <col min="13826" max="13826" width="91.21875" style="5" customWidth="1"/>
    <col min="13827" max="13827" width="30.109375" style="5" customWidth="1"/>
    <col min="13828" max="13828" width="4.44140625" style="5" customWidth="1"/>
    <col min="13829" max="13830" width="5.88671875" style="5" customWidth="1"/>
    <col min="13831" max="13831" width="6.109375" style="5" customWidth="1"/>
    <col min="13832" max="13832" width="6.6640625" style="5" customWidth="1"/>
    <col min="13833" max="13833" width="6.44140625" style="5" customWidth="1"/>
    <col min="13834" max="13834" width="0" style="5" hidden="1" customWidth="1"/>
    <col min="13835" max="13837" width="11.5546875" style="5"/>
    <col min="13838" max="13838" width="12.44140625" style="5" customWidth="1"/>
    <col min="13839" max="14080" width="11.5546875" style="5"/>
    <col min="14081" max="14081" width="4.6640625" style="5" customWidth="1"/>
    <col min="14082" max="14082" width="91.21875" style="5" customWidth="1"/>
    <col min="14083" max="14083" width="30.109375" style="5" customWidth="1"/>
    <col min="14084" max="14084" width="4.44140625" style="5" customWidth="1"/>
    <col min="14085" max="14086" width="5.88671875" style="5" customWidth="1"/>
    <col min="14087" max="14087" width="6.109375" style="5" customWidth="1"/>
    <col min="14088" max="14088" width="6.6640625" style="5" customWidth="1"/>
    <col min="14089" max="14089" width="6.44140625" style="5" customWidth="1"/>
    <col min="14090" max="14090" width="0" style="5" hidden="1" customWidth="1"/>
    <col min="14091" max="14093" width="11.5546875" style="5"/>
    <col min="14094" max="14094" width="12.44140625" style="5" customWidth="1"/>
    <col min="14095" max="14336" width="11.5546875" style="5"/>
    <col min="14337" max="14337" width="4.6640625" style="5" customWidth="1"/>
    <col min="14338" max="14338" width="91.21875" style="5" customWidth="1"/>
    <col min="14339" max="14339" width="30.109375" style="5" customWidth="1"/>
    <col min="14340" max="14340" width="4.44140625" style="5" customWidth="1"/>
    <col min="14341" max="14342" width="5.88671875" style="5" customWidth="1"/>
    <col min="14343" max="14343" width="6.109375" style="5" customWidth="1"/>
    <col min="14344" max="14344" width="6.6640625" style="5" customWidth="1"/>
    <col min="14345" max="14345" width="6.44140625" style="5" customWidth="1"/>
    <col min="14346" max="14346" width="0" style="5" hidden="1" customWidth="1"/>
    <col min="14347" max="14349" width="11.5546875" style="5"/>
    <col min="14350" max="14350" width="12.44140625" style="5" customWidth="1"/>
    <col min="14351" max="14592" width="11.5546875" style="5"/>
    <col min="14593" max="14593" width="4.6640625" style="5" customWidth="1"/>
    <col min="14594" max="14594" width="91.21875" style="5" customWidth="1"/>
    <col min="14595" max="14595" width="30.109375" style="5" customWidth="1"/>
    <col min="14596" max="14596" width="4.44140625" style="5" customWidth="1"/>
    <col min="14597" max="14598" width="5.88671875" style="5" customWidth="1"/>
    <col min="14599" max="14599" width="6.109375" style="5" customWidth="1"/>
    <col min="14600" max="14600" width="6.6640625" style="5" customWidth="1"/>
    <col min="14601" max="14601" width="6.44140625" style="5" customWidth="1"/>
    <col min="14602" max="14602" width="0" style="5" hidden="1" customWidth="1"/>
    <col min="14603" max="14605" width="11.5546875" style="5"/>
    <col min="14606" max="14606" width="12.44140625" style="5" customWidth="1"/>
    <col min="14607" max="14848" width="11.5546875" style="5"/>
    <col min="14849" max="14849" width="4.6640625" style="5" customWidth="1"/>
    <col min="14850" max="14850" width="91.21875" style="5" customWidth="1"/>
    <col min="14851" max="14851" width="30.109375" style="5" customWidth="1"/>
    <col min="14852" max="14852" width="4.44140625" style="5" customWidth="1"/>
    <col min="14853" max="14854" width="5.88671875" style="5" customWidth="1"/>
    <col min="14855" max="14855" width="6.109375" style="5" customWidth="1"/>
    <col min="14856" max="14856" width="6.6640625" style="5" customWidth="1"/>
    <col min="14857" max="14857" width="6.44140625" style="5" customWidth="1"/>
    <col min="14858" max="14858" width="0" style="5" hidden="1" customWidth="1"/>
    <col min="14859" max="14861" width="11.5546875" style="5"/>
    <col min="14862" max="14862" width="12.44140625" style="5" customWidth="1"/>
    <col min="14863" max="15104" width="11.5546875" style="5"/>
    <col min="15105" max="15105" width="4.6640625" style="5" customWidth="1"/>
    <col min="15106" max="15106" width="91.21875" style="5" customWidth="1"/>
    <col min="15107" max="15107" width="30.109375" style="5" customWidth="1"/>
    <col min="15108" max="15108" width="4.44140625" style="5" customWidth="1"/>
    <col min="15109" max="15110" width="5.88671875" style="5" customWidth="1"/>
    <col min="15111" max="15111" width="6.109375" style="5" customWidth="1"/>
    <col min="15112" max="15112" width="6.6640625" style="5" customWidth="1"/>
    <col min="15113" max="15113" width="6.44140625" style="5" customWidth="1"/>
    <col min="15114" max="15114" width="0" style="5" hidden="1" customWidth="1"/>
    <col min="15115" max="15117" width="11.5546875" style="5"/>
    <col min="15118" max="15118" width="12.44140625" style="5" customWidth="1"/>
    <col min="15119" max="15360" width="11.5546875" style="5"/>
    <col min="15361" max="15361" width="4.6640625" style="5" customWidth="1"/>
    <col min="15362" max="15362" width="91.21875" style="5" customWidth="1"/>
    <col min="15363" max="15363" width="30.109375" style="5" customWidth="1"/>
    <col min="15364" max="15364" width="4.44140625" style="5" customWidth="1"/>
    <col min="15365" max="15366" width="5.88671875" style="5" customWidth="1"/>
    <col min="15367" max="15367" width="6.109375" style="5" customWidth="1"/>
    <col min="15368" max="15368" width="6.6640625" style="5" customWidth="1"/>
    <col min="15369" max="15369" width="6.44140625" style="5" customWidth="1"/>
    <col min="15370" max="15370" width="0" style="5" hidden="1" customWidth="1"/>
    <col min="15371" max="15373" width="11.5546875" style="5"/>
    <col min="15374" max="15374" width="12.44140625" style="5" customWidth="1"/>
    <col min="15375" max="15616" width="11.5546875" style="5"/>
    <col min="15617" max="15617" width="4.6640625" style="5" customWidth="1"/>
    <col min="15618" max="15618" width="91.21875" style="5" customWidth="1"/>
    <col min="15619" max="15619" width="30.109375" style="5" customWidth="1"/>
    <col min="15620" max="15620" width="4.44140625" style="5" customWidth="1"/>
    <col min="15621" max="15622" width="5.88671875" style="5" customWidth="1"/>
    <col min="15623" max="15623" width="6.109375" style="5" customWidth="1"/>
    <col min="15624" max="15624" width="6.6640625" style="5" customWidth="1"/>
    <col min="15625" max="15625" width="6.44140625" style="5" customWidth="1"/>
    <col min="15626" max="15626" width="0" style="5" hidden="1" customWidth="1"/>
    <col min="15627" max="15629" width="11.5546875" style="5"/>
    <col min="15630" max="15630" width="12.44140625" style="5" customWidth="1"/>
    <col min="15631" max="15872" width="11.5546875" style="5"/>
    <col min="15873" max="15873" width="4.6640625" style="5" customWidth="1"/>
    <col min="15874" max="15874" width="91.21875" style="5" customWidth="1"/>
    <col min="15875" max="15875" width="30.109375" style="5" customWidth="1"/>
    <col min="15876" max="15876" width="4.44140625" style="5" customWidth="1"/>
    <col min="15877" max="15878" width="5.88671875" style="5" customWidth="1"/>
    <col min="15879" max="15879" width="6.109375" style="5" customWidth="1"/>
    <col min="15880" max="15880" width="6.6640625" style="5" customWidth="1"/>
    <col min="15881" max="15881" width="6.44140625" style="5" customWidth="1"/>
    <col min="15882" max="15882" width="0" style="5" hidden="1" customWidth="1"/>
    <col min="15883" max="15885" width="11.5546875" style="5"/>
    <col min="15886" max="15886" width="12.44140625" style="5" customWidth="1"/>
    <col min="15887" max="16128" width="11.5546875" style="5"/>
    <col min="16129" max="16129" width="4.6640625" style="5" customWidth="1"/>
    <col min="16130" max="16130" width="91.21875" style="5" customWidth="1"/>
    <col min="16131" max="16131" width="30.109375" style="5" customWidth="1"/>
    <col min="16132" max="16132" width="4.44140625" style="5" customWidth="1"/>
    <col min="16133" max="16134" width="5.88671875" style="5" customWidth="1"/>
    <col min="16135" max="16135" width="6.109375" style="5" customWidth="1"/>
    <col min="16136" max="16136" width="6.6640625" style="5" customWidth="1"/>
    <col min="16137" max="16137" width="6.44140625" style="5" customWidth="1"/>
    <col min="16138" max="16138" width="0" style="5" hidden="1" customWidth="1"/>
    <col min="16139" max="16141" width="11.5546875" style="5"/>
    <col min="16142" max="16142" width="12.44140625" style="5" customWidth="1"/>
    <col min="16143" max="16384" width="11.5546875" style="5"/>
  </cols>
  <sheetData>
    <row r="1" spans="1:8" ht="10.5" customHeight="1" x14ac:dyDescent="0.25">
      <c r="A1" s="1" t="s">
        <v>0</v>
      </c>
      <c r="B1" s="1"/>
      <c r="C1" s="2"/>
      <c r="D1" s="3" t="s">
        <v>1</v>
      </c>
      <c r="E1" s="4" t="s">
        <v>2</v>
      </c>
      <c r="F1" s="4"/>
      <c r="G1" s="4"/>
      <c r="H1" s="4"/>
    </row>
    <row r="2" spans="1:8" ht="12" customHeight="1" x14ac:dyDescent="0.25">
      <c r="A2" s="1"/>
      <c r="B2" s="1"/>
      <c r="C2" s="2"/>
      <c r="D2" s="6">
        <v>0</v>
      </c>
      <c r="E2" s="7" t="s">
        <v>3</v>
      </c>
      <c r="F2" s="7"/>
      <c r="G2" s="7"/>
      <c r="H2" s="7"/>
    </row>
    <row r="3" spans="1:8" ht="12" customHeight="1" x14ac:dyDescent="0.25">
      <c r="A3" s="1"/>
      <c r="B3" s="1"/>
      <c r="C3" s="2"/>
      <c r="D3" s="6">
        <v>1</v>
      </c>
      <c r="E3" s="7" t="s">
        <v>4</v>
      </c>
      <c r="F3" s="7"/>
      <c r="G3" s="7"/>
      <c r="H3" s="7"/>
    </row>
    <row r="4" spans="1:8" ht="12" customHeight="1" x14ac:dyDescent="0.25">
      <c r="A4" s="1"/>
      <c r="B4" s="1"/>
      <c r="C4" s="2"/>
      <c r="D4" s="6">
        <v>2</v>
      </c>
      <c r="E4" s="7" t="s">
        <v>5</v>
      </c>
      <c r="F4" s="7"/>
      <c r="G4" s="7"/>
      <c r="H4" s="7"/>
    </row>
    <row r="5" spans="1:8" ht="12" customHeight="1" x14ac:dyDescent="0.25">
      <c r="A5" s="1"/>
      <c r="B5" s="1"/>
      <c r="C5" s="2"/>
      <c r="D5" s="6">
        <v>3</v>
      </c>
      <c r="E5" s="7" t="s">
        <v>6</v>
      </c>
      <c r="F5" s="7"/>
      <c r="G5" s="7"/>
      <c r="H5" s="7"/>
    </row>
    <row r="6" spans="1:8" ht="12.75" customHeight="1" x14ac:dyDescent="0.25">
      <c r="A6" s="1"/>
      <c r="B6" s="1"/>
      <c r="C6" s="2"/>
      <c r="D6" s="6">
        <v>4</v>
      </c>
      <c r="E6" s="8" t="s">
        <v>7</v>
      </c>
      <c r="F6" s="8"/>
      <c r="G6" s="8"/>
      <c r="H6" s="8"/>
    </row>
    <row r="7" spans="1:8" x14ac:dyDescent="0.25">
      <c r="A7" s="9" t="s">
        <v>8</v>
      </c>
      <c r="B7" s="9"/>
      <c r="C7" s="9"/>
      <c r="D7" s="9"/>
      <c r="E7" s="10"/>
      <c r="F7" s="10"/>
      <c r="G7" s="10"/>
      <c r="H7" s="10"/>
    </row>
    <row r="8" spans="1:8" x14ac:dyDescent="0.25">
      <c r="A8" s="9" t="s">
        <v>9</v>
      </c>
      <c r="B8" s="9"/>
      <c r="C8" s="11" t="s">
        <v>10</v>
      </c>
      <c r="D8" s="12" t="s">
        <v>11</v>
      </c>
      <c r="E8" s="12" t="s">
        <v>12</v>
      </c>
      <c r="F8" s="13">
        <v>2</v>
      </c>
      <c r="G8" s="13">
        <v>3</v>
      </c>
      <c r="H8" s="14">
        <v>4</v>
      </c>
    </row>
    <row r="9" spans="1:8" ht="15" customHeight="1" x14ac:dyDescent="0.25">
      <c r="A9" s="15">
        <v>1.1000000000000001</v>
      </c>
      <c r="B9" s="16" t="s">
        <v>13</v>
      </c>
      <c r="C9" s="17" t="s">
        <v>14</v>
      </c>
      <c r="D9" s="18">
        <v>0</v>
      </c>
      <c r="E9" s="19" t="str">
        <f t="shared" ref="E9:E21" si="0">IF(D9="NA","---",IF(D9&gt;4,"ERROR,",IF(D9&gt;=1,1,"")))</f>
        <v/>
      </c>
      <c r="F9" s="20" t="str">
        <f t="shared" ref="F9:F21" si="1">IF(D9="NA","---",IF(D9&gt;4,"Valor",IF(D9&gt;=2,1,"")))</f>
        <v/>
      </c>
      <c r="G9" s="20" t="str">
        <f t="shared" ref="G9:G21" si="2">IF(D9="NA","---",IF(D9&gt;4,"Inválido",IF(D9&gt;=3,1,"")))</f>
        <v/>
      </c>
      <c r="H9" s="21" t="str">
        <f t="shared" ref="H9:H21" si="3">IF(D9="NA","---",IF(D9&gt;4,"",IF(D9&gt;=4,1,"")))</f>
        <v/>
      </c>
    </row>
    <row r="10" spans="1:8" ht="15" customHeight="1" x14ac:dyDescent="0.25">
      <c r="A10" s="22">
        <v>1.2</v>
      </c>
      <c r="B10" s="23" t="s">
        <v>15</v>
      </c>
      <c r="C10" s="24" t="s">
        <v>16</v>
      </c>
      <c r="D10" s="18">
        <v>2</v>
      </c>
      <c r="E10" s="19">
        <f t="shared" si="0"/>
        <v>1</v>
      </c>
      <c r="F10" s="20">
        <f t="shared" si="1"/>
        <v>1</v>
      </c>
      <c r="G10" s="20" t="str">
        <f t="shared" si="2"/>
        <v/>
      </c>
      <c r="H10" s="21" t="str">
        <f t="shared" si="3"/>
        <v/>
      </c>
    </row>
    <row r="11" spans="1:8" ht="15" customHeight="1" x14ac:dyDescent="0.25">
      <c r="A11" s="22">
        <v>1.3</v>
      </c>
      <c r="B11" s="23" t="s">
        <v>17</v>
      </c>
      <c r="C11" s="24" t="s">
        <v>18</v>
      </c>
      <c r="D11" s="18">
        <v>3</v>
      </c>
      <c r="E11" s="19">
        <f t="shared" si="0"/>
        <v>1</v>
      </c>
      <c r="F11" s="20">
        <f t="shared" si="1"/>
        <v>1</v>
      </c>
      <c r="G11" s="20">
        <f t="shared" si="2"/>
        <v>1</v>
      </c>
      <c r="H11" s="21" t="str">
        <f t="shared" si="3"/>
        <v/>
      </c>
    </row>
    <row r="12" spans="1:8" ht="15" customHeight="1" x14ac:dyDescent="0.25">
      <c r="A12" s="22">
        <v>1.4</v>
      </c>
      <c r="B12" s="23" t="s">
        <v>19</v>
      </c>
      <c r="C12" s="25"/>
      <c r="D12" s="18">
        <v>0</v>
      </c>
      <c r="E12" s="19" t="str">
        <f t="shared" si="0"/>
        <v/>
      </c>
      <c r="F12" s="20" t="str">
        <f t="shared" si="1"/>
        <v/>
      </c>
      <c r="G12" s="20" t="str">
        <f t="shared" si="2"/>
        <v/>
      </c>
      <c r="H12" s="21" t="str">
        <f t="shared" si="3"/>
        <v/>
      </c>
    </row>
    <row r="13" spans="1:8" ht="15" customHeight="1" x14ac:dyDescent="0.25">
      <c r="A13" s="6">
        <v>1.5</v>
      </c>
      <c r="B13" s="23" t="s">
        <v>20</v>
      </c>
      <c r="C13" s="24"/>
      <c r="D13" s="18">
        <v>0</v>
      </c>
      <c r="E13" s="19" t="str">
        <f t="shared" si="0"/>
        <v/>
      </c>
      <c r="F13" s="20" t="str">
        <f t="shared" si="1"/>
        <v/>
      </c>
      <c r="G13" s="20" t="str">
        <f t="shared" si="2"/>
        <v/>
      </c>
      <c r="H13" s="21" t="str">
        <f t="shared" si="3"/>
        <v/>
      </c>
    </row>
    <row r="14" spans="1:8" ht="15" customHeight="1" x14ac:dyDescent="0.25">
      <c r="A14" s="22" t="s">
        <v>21</v>
      </c>
      <c r="B14" s="23" t="s">
        <v>22</v>
      </c>
      <c r="C14" s="24"/>
      <c r="D14" s="18">
        <v>0</v>
      </c>
      <c r="E14" s="19" t="str">
        <f t="shared" si="0"/>
        <v/>
      </c>
      <c r="F14" s="20" t="str">
        <f t="shared" si="1"/>
        <v/>
      </c>
      <c r="G14" s="20" t="str">
        <f t="shared" si="2"/>
        <v/>
      </c>
      <c r="H14" s="21" t="str">
        <f t="shared" si="3"/>
        <v/>
      </c>
    </row>
    <row r="15" spans="1:8" ht="15" customHeight="1" x14ac:dyDescent="0.25">
      <c r="A15" s="22" t="s">
        <v>23</v>
      </c>
      <c r="B15" s="23" t="s">
        <v>24</v>
      </c>
      <c r="C15" s="24"/>
      <c r="D15" s="18">
        <v>0</v>
      </c>
      <c r="E15" s="19" t="str">
        <f t="shared" si="0"/>
        <v/>
      </c>
      <c r="F15" s="20" t="str">
        <f t="shared" si="1"/>
        <v/>
      </c>
      <c r="G15" s="20" t="str">
        <f t="shared" si="2"/>
        <v/>
      </c>
      <c r="H15" s="21" t="str">
        <f t="shared" si="3"/>
        <v/>
      </c>
    </row>
    <row r="16" spans="1:8" ht="24" customHeight="1" x14ac:dyDescent="0.25">
      <c r="A16" s="26" t="s">
        <v>25</v>
      </c>
      <c r="B16" s="27" t="s">
        <v>26</v>
      </c>
      <c r="C16" s="24"/>
      <c r="D16" s="18">
        <v>0</v>
      </c>
      <c r="E16" s="19" t="str">
        <f t="shared" si="0"/>
        <v/>
      </c>
      <c r="F16" s="20" t="str">
        <f t="shared" si="1"/>
        <v/>
      </c>
      <c r="G16" s="20" t="str">
        <f t="shared" si="2"/>
        <v/>
      </c>
      <c r="H16" s="21" t="str">
        <f t="shared" si="3"/>
        <v/>
      </c>
    </row>
    <row r="17" spans="1:10" ht="15" customHeight="1" x14ac:dyDescent="0.25">
      <c r="A17" s="22" t="s">
        <v>27</v>
      </c>
      <c r="B17" s="23" t="s">
        <v>28</v>
      </c>
      <c r="C17" s="24" t="s">
        <v>29</v>
      </c>
      <c r="D17" s="18">
        <v>1</v>
      </c>
      <c r="E17" s="19">
        <f t="shared" si="0"/>
        <v>1</v>
      </c>
      <c r="F17" s="20" t="str">
        <f t="shared" si="1"/>
        <v/>
      </c>
      <c r="G17" s="20" t="str">
        <f t="shared" si="2"/>
        <v/>
      </c>
      <c r="H17" s="21" t="str">
        <f t="shared" si="3"/>
        <v/>
      </c>
    </row>
    <row r="18" spans="1:10" ht="15" customHeight="1" x14ac:dyDescent="0.25">
      <c r="A18" s="22" t="s">
        <v>30</v>
      </c>
      <c r="B18" s="23" t="s">
        <v>31</v>
      </c>
      <c r="C18" s="24"/>
      <c r="D18" s="18">
        <v>0</v>
      </c>
      <c r="E18" s="19" t="str">
        <f t="shared" si="0"/>
        <v/>
      </c>
      <c r="F18" s="20" t="str">
        <f t="shared" si="1"/>
        <v/>
      </c>
      <c r="G18" s="20" t="str">
        <f t="shared" si="2"/>
        <v/>
      </c>
      <c r="H18" s="21" t="str">
        <f t="shared" si="3"/>
        <v/>
      </c>
    </row>
    <row r="19" spans="1:10" ht="15" customHeight="1" x14ac:dyDescent="0.25">
      <c r="A19" s="22" t="s">
        <v>32</v>
      </c>
      <c r="B19" s="23" t="s">
        <v>33</v>
      </c>
      <c r="C19" s="24"/>
      <c r="D19" s="18">
        <v>0</v>
      </c>
      <c r="E19" s="19" t="str">
        <f t="shared" si="0"/>
        <v/>
      </c>
      <c r="F19" s="20" t="str">
        <f t="shared" si="1"/>
        <v/>
      </c>
      <c r="G19" s="20" t="str">
        <f t="shared" si="2"/>
        <v/>
      </c>
      <c r="H19" s="21" t="str">
        <f t="shared" si="3"/>
        <v/>
      </c>
    </row>
    <row r="20" spans="1:10" ht="15" customHeight="1" x14ac:dyDescent="0.25">
      <c r="A20" s="28" t="s">
        <v>34</v>
      </c>
      <c r="B20" s="23" t="s">
        <v>35</v>
      </c>
      <c r="C20" s="24"/>
      <c r="D20" s="18">
        <v>0</v>
      </c>
      <c r="E20" s="19" t="str">
        <f t="shared" si="0"/>
        <v/>
      </c>
      <c r="F20" s="20" t="str">
        <f t="shared" si="1"/>
        <v/>
      </c>
      <c r="G20" s="20" t="str">
        <f t="shared" si="2"/>
        <v/>
      </c>
      <c r="H20" s="21" t="str">
        <f t="shared" si="3"/>
        <v/>
      </c>
    </row>
    <row r="21" spans="1:10" ht="15" customHeight="1" x14ac:dyDescent="0.25">
      <c r="A21" s="22" t="s">
        <v>36</v>
      </c>
      <c r="B21" s="29" t="s">
        <v>37</v>
      </c>
      <c r="C21" s="25"/>
      <c r="D21" s="18">
        <v>0</v>
      </c>
      <c r="E21" s="30" t="str">
        <f t="shared" si="0"/>
        <v/>
      </c>
      <c r="F21" s="31" t="str">
        <f t="shared" si="1"/>
        <v/>
      </c>
      <c r="G21" s="31" t="str">
        <f t="shared" si="2"/>
        <v/>
      </c>
      <c r="H21" s="32" t="str">
        <f t="shared" si="3"/>
        <v/>
      </c>
    </row>
    <row r="22" spans="1:10" x14ac:dyDescent="0.25">
      <c r="A22" s="33" t="s">
        <v>38</v>
      </c>
      <c r="B22" s="34"/>
      <c r="C22" s="35"/>
      <c r="D22" s="36">
        <f>IF(SUM(D9:D21)=0,"",AVERAGE(D9:D21))</f>
        <v>0.46153846153846156</v>
      </c>
      <c r="E22" s="37"/>
      <c r="F22" s="38" t="s">
        <v>39</v>
      </c>
      <c r="G22" s="38"/>
      <c r="H22" s="39">
        <f>IF(D22="","",(D22/4))</f>
        <v>0.11538461538461539</v>
      </c>
      <c r="J22" s="5">
        <f>IF(H22="","",1)</f>
        <v>1</v>
      </c>
    </row>
    <row r="23" spans="1:10" x14ac:dyDescent="0.25">
      <c r="B23" s="40"/>
      <c r="C23" s="40"/>
      <c r="D23" s="40"/>
      <c r="E23" s="40"/>
    </row>
    <row r="24" spans="1:10" x14ac:dyDescent="0.25">
      <c r="A24" s="9" t="s">
        <v>40</v>
      </c>
      <c r="B24" s="9"/>
      <c r="C24" s="11" t="s">
        <v>10</v>
      </c>
      <c r="D24" s="12" t="s">
        <v>11</v>
      </c>
      <c r="E24" s="12" t="s">
        <v>12</v>
      </c>
      <c r="F24" s="13">
        <v>2</v>
      </c>
      <c r="G24" s="13">
        <v>3</v>
      </c>
      <c r="H24" s="14">
        <v>4</v>
      </c>
    </row>
    <row r="25" spans="1:10" ht="15" customHeight="1" x14ac:dyDescent="0.25">
      <c r="A25" s="15">
        <v>2.1</v>
      </c>
      <c r="B25" s="16" t="s">
        <v>41</v>
      </c>
      <c r="C25" s="41" t="s">
        <v>42</v>
      </c>
      <c r="D25" s="42">
        <v>4</v>
      </c>
      <c r="E25" s="19">
        <f>IF(D25="NA","---",IF(D25&gt;4,"ERROR,",IF(D25&gt;=1,1,"")))</f>
        <v>1</v>
      </c>
      <c r="F25" s="20">
        <f>IF(D25="NA","---",IF(D25&gt;4,"Valor",IF(D25&gt;=2,1,"")))</f>
        <v>1</v>
      </c>
      <c r="G25" s="20">
        <f>IF(D25="NA","---",IF(D25&gt;4,"Inválido",IF(D25&gt;=3,1,"")))</f>
        <v>1</v>
      </c>
      <c r="H25" s="21">
        <f>IF(D25="NA","---",IF(D25&gt;4,"",IF(D25&gt;=4,1,"")))</f>
        <v>1</v>
      </c>
    </row>
    <row r="26" spans="1:10" ht="15" customHeight="1" x14ac:dyDescent="0.25">
      <c r="A26" s="22">
        <v>2.2000000000000002</v>
      </c>
      <c r="B26" s="23" t="s">
        <v>43</v>
      </c>
      <c r="C26" s="25" t="s">
        <v>44</v>
      </c>
      <c r="D26" s="42">
        <v>4</v>
      </c>
      <c r="E26" s="19">
        <f>IF(D26="NA","---",IF(D26&gt;4,"ERROR,",IF(D26&gt;=1,1,"")))</f>
        <v>1</v>
      </c>
      <c r="F26" s="20">
        <f>IF(D26="NA","---",IF(D26&gt;4,"Valor",IF(D26&gt;=2,1,"")))</f>
        <v>1</v>
      </c>
      <c r="G26" s="20">
        <f>IF(D26="NA","---",IF(D26&gt;4,"Inválido",IF(D26&gt;=3,1,"")))</f>
        <v>1</v>
      </c>
      <c r="H26" s="21">
        <f>IF(D26="NA","---",IF(D26&gt;4,"",IF(D26&gt;=4,1,"")))</f>
        <v>1</v>
      </c>
    </row>
    <row r="27" spans="1:10" ht="15" customHeight="1" x14ac:dyDescent="0.25">
      <c r="A27" s="43">
        <v>2.2999999999999998</v>
      </c>
      <c r="B27" s="44" t="s">
        <v>45</v>
      </c>
      <c r="C27" s="45"/>
      <c r="D27" s="42">
        <v>2</v>
      </c>
      <c r="E27" s="30">
        <f>IF(D27="NA","---",IF(D27&gt;4,"ERROR,",IF(D27&gt;=1,1,"")))</f>
        <v>1</v>
      </c>
      <c r="F27" s="31">
        <f>IF(D27="NA","---",IF(D27&gt;4,"Valor",IF(D27&gt;=2,1,"")))</f>
        <v>1</v>
      </c>
      <c r="G27" s="31" t="str">
        <f>IF(D27="NA","---",IF(D27&gt;4,"Inválido",IF(D27&gt;=3,1,"")))</f>
        <v/>
      </c>
      <c r="H27" s="32" t="str">
        <f>IF(D27="NA","---",IF(D27&gt;4,"",IF(D27&gt;=4,1,"")))</f>
        <v/>
      </c>
    </row>
    <row r="28" spans="1:10" x14ac:dyDescent="0.25">
      <c r="A28" s="33" t="s">
        <v>46</v>
      </c>
      <c r="B28" s="34"/>
      <c r="C28" s="35"/>
      <c r="D28" s="46">
        <f>IF(SUM(D25:D27)=0,"",AVERAGE(D25:D27))</f>
        <v>3.3333333333333335</v>
      </c>
      <c r="E28" s="37"/>
      <c r="F28" s="38" t="s">
        <v>39</v>
      </c>
      <c r="G28" s="38"/>
      <c r="H28" s="39">
        <f>IF(D28="","",(D28/4))</f>
        <v>0.83333333333333337</v>
      </c>
      <c r="J28" s="5">
        <f>IF(H28="","",1)</f>
        <v>1</v>
      </c>
    </row>
    <row r="29" spans="1:10" x14ac:dyDescent="0.25">
      <c r="B29" s="40"/>
      <c r="C29" s="40"/>
      <c r="D29" s="40"/>
      <c r="E29" s="40"/>
    </row>
    <row r="30" spans="1:10" x14ac:dyDescent="0.25">
      <c r="A30" s="9" t="s">
        <v>47</v>
      </c>
      <c r="B30" s="9"/>
      <c r="C30" s="47" t="s">
        <v>10</v>
      </c>
      <c r="D30" s="11" t="s">
        <v>11</v>
      </c>
      <c r="E30" s="12" t="s">
        <v>12</v>
      </c>
      <c r="F30" s="13">
        <v>2</v>
      </c>
      <c r="G30" s="13">
        <v>3</v>
      </c>
      <c r="H30" s="14">
        <v>4</v>
      </c>
    </row>
    <row r="31" spans="1:10" ht="15" customHeight="1" x14ac:dyDescent="0.25">
      <c r="A31" s="15">
        <v>3.1</v>
      </c>
      <c r="B31" s="16" t="s">
        <v>48</v>
      </c>
      <c r="C31" s="41" t="s">
        <v>49</v>
      </c>
      <c r="D31" s="42">
        <v>4</v>
      </c>
      <c r="E31" s="19">
        <f>IF(D31="NA","---",IF(D31&gt;4,"ERROR,",IF(D31&gt;=1,1,"")))</f>
        <v>1</v>
      </c>
      <c r="F31" s="20">
        <f>IF(D31="NA","---",IF(D31&gt;4,"Valor",IF(D31&gt;=2,1,"")))</f>
        <v>1</v>
      </c>
      <c r="G31" s="20">
        <f>IF(D31="NA","---",IF(D31&gt;4,"Inválido",IF(D31&gt;=3,1,"")))</f>
        <v>1</v>
      </c>
      <c r="H31" s="21">
        <f>IF(D31="NA","---",IF(D31&gt;4,"",IF(D31&gt;=4,1,"")))</f>
        <v>1</v>
      </c>
    </row>
    <row r="32" spans="1:10" ht="15" customHeight="1" x14ac:dyDescent="0.25">
      <c r="A32" s="22">
        <v>3.2</v>
      </c>
      <c r="B32" s="23" t="s">
        <v>50</v>
      </c>
      <c r="C32" s="25"/>
      <c r="D32" s="42">
        <v>0</v>
      </c>
      <c r="E32" s="19" t="str">
        <f>IF(D32="NA","---",IF(D32&gt;4,"ERROR,",IF(D32&gt;=1,1,"")))</f>
        <v/>
      </c>
      <c r="F32" s="20" t="str">
        <f>IF(D32="NA","---",IF(D32&gt;4,"Valor",IF(D32&gt;=2,1,"")))</f>
        <v/>
      </c>
      <c r="G32" s="20" t="str">
        <f>IF(D32="NA","---",IF(D32&gt;4,"Inválido",IF(D32&gt;=3,1,"")))</f>
        <v/>
      </c>
      <c r="H32" s="21" t="str">
        <f>IF(D32="NA","---",IF(D32&gt;4,"",IF(D32&gt;=4,1,"")))</f>
        <v/>
      </c>
    </row>
    <row r="33" spans="1:10" ht="15" customHeight="1" x14ac:dyDescent="0.25">
      <c r="A33" s="22">
        <v>3.3</v>
      </c>
      <c r="B33" s="48" t="s">
        <v>51</v>
      </c>
      <c r="C33" s="25"/>
      <c r="D33" s="42">
        <v>0</v>
      </c>
      <c r="E33" s="19" t="str">
        <f>IF(D33="NA","---",IF(D33&gt;4,"ERROR,",IF(D33&gt;=1,1,"")))</f>
        <v/>
      </c>
      <c r="F33" s="20" t="str">
        <f>IF(D33="NA","---",IF(D33&gt;4,"Valor",IF(D33&gt;=2,1,"")))</f>
        <v/>
      </c>
      <c r="G33" s="20" t="str">
        <f>IF(D33="NA","---",IF(D33&gt;4,"Inválido",IF(D33&gt;=3,1,"")))</f>
        <v/>
      </c>
      <c r="H33" s="21" t="str">
        <f>IF(D33="NA","---",IF(D33&gt;4,"",IF(D33&gt;=4,1,"")))</f>
        <v/>
      </c>
    </row>
    <row r="34" spans="1:10" ht="15" customHeight="1" x14ac:dyDescent="0.25">
      <c r="A34" s="6">
        <v>3.4</v>
      </c>
      <c r="B34" s="48" t="s">
        <v>52</v>
      </c>
      <c r="C34" s="25"/>
      <c r="D34" s="42">
        <v>0</v>
      </c>
      <c r="E34" s="19" t="str">
        <f>IF(D34="NA","---",IF(D34&gt;4,"ERROR,",IF(D34&gt;=1,1,"")))</f>
        <v/>
      </c>
      <c r="F34" s="20" t="str">
        <f>IF(D34="NA","---",IF(D34&gt;4,"Valor",IF(D34&gt;=2,1,"")))</f>
        <v/>
      </c>
      <c r="G34" s="20" t="str">
        <f>IF(D34="NA","---",IF(D34&gt;4,"Inválido",IF(D34&gt;=3,1,"")))</f>
        <v/>
      </c>
      <c r="H34" s="21" t="str">
        <f>IF(D34="NA","---",IF(D34&gt;4,"",IF(D34&gt;=4,1,"")))</f>
        <v/>
      </c>
    </row>
    <row r="35" spans="1:10" ht="15" customHeight="1" x14ac:dyDescent="0.25">
      <c r="A35" s="49">
        <v>3.5</v>
      </c>
      <c r="B35" s="50" t="s">
        <v>53</v>
      </c>
      <c r="C35" s="45"/>
      <c r="D35" s="42">
        <v>0</v>
      </c>
      <c r="E35" s="30" t="str">
        <f>IF(D35="NA","---",IF(D35&gt;4,"ERROR,",IF(D35&gt;=1,1,"")))</f>
        <v/>
      </c>
      <c r="F35" s="31" t="str">
        <f>IF(D35="NA","---",IF(D35&gt;4,"Valor",IF(D35&gt;=2,1,"")))</f>
        <v/>
      </c>
      <c r="G35" s="31" t="str">
        <f>IF(D35="NA","---",IF(D35&gt;4,"Inválido",IF(D35&gt;=3,1,"")))</f>
        <v/>
      </c>
      <c r="H35" s="32" t="str">
        <f>IF(D35="NA","---",IF(D35&gt;4,"",IF(D35&gt;=4,1,"")))</f>
        <v/>
      </c>
    </row>
    <row r="36" spans="1:10" x14ac:dyDescent="0.25">
      <c r="A36" s="51" t="s">
        <v>54</v>
      </c>
      <c r="B36" s="51"/>
      <c r="C36" s="51"/>
      <c r="D36" s="46">
        <f>IF(SUM(D31:D35)=0,"",AVERAGE(D31:D35))</f>
        <v>0.8</v>
      </c>
      <c r="E36" s="37"/>
      <c r="F36" s="38" t="s">
        <v>39</v>
      </c>
      <c r="G36" s="38"/>
      <c r="H36" s="39">
        <f>IF(D36="","",(D36/4))</f>
        <v>0.2</v>
      </c>
      <c r="J36" s="5">
        <f>IF(H36="","",1)</f>
        <v>1</v>
      </c>
    </row>
    <row r="37" spans="1:10" x14ac:dyDescent="0.25">
      <c r="B37" s="40"/>
      <c r="C37" s="40"/>
      <c r="D37" s="40"/>
      <c r="E37" s="40"/>
    </row>
    <row r="38" spans="1:10" x14ac:dyDescent="0.25">
      <c r="A38" s="52" t="s">
        <v>55</v>
      </c>
      <c r="B38" s="53"/>
      <c r="C38" s="12" t="s">
        <v>10</v>
      </c>
      <c r="D38" s="11" t="s">
        <v>11</v>
      </c>
      <c r="E38" s="12" t="s">
        <v>12</v>
      </c>
      <c r="F38" s="13">
        <v>2</v>
      </c>
      <c r="G38" s="13">
        <v>3</v>
      </c>
      <c r="H38" s="14">
        <v>4</v>
      </c>
    </row>
    <row r="39" spans="1:10" ht="15" customHeight="1" x14ac:dyDescent="0.25">
      <c r="A39" s="15">
        <v>4.0999999999999996</v>
      </c>
      <c r="B39" s="16" t="s">
        <v>56</v>
      </c>
      <c r="C39" s="54"/>
      <c r="D39" s="42">
        <v>0</v>
      </c>
      <c r="E39" s="19" t="str">
        <f>IF(D39="NA","---",IF(D39&gt;4,"ERROR,",IF(D39&gt;=1,1,"")))</f>
        <v/>
      </c>
      <c r="F39" s="20" t="str">
        <f>IF(D39="NA","---",IF(D39&gt;4,"Valor",IF(D39&gt;=2,1,"")))</f>
        <v/>
      </c>
      <c r="G39" s="20" t="str">
        <f>IF(D39="NA","---",IF(D39&gt;4,"Inválido",IF(D39&gt;=3,1,"")))</f>
        <v/>
      </c>
      <c r="H39" s="21" t="str">
        <f>IF(D39="NA","---",IF(D39&gt;4,"",IF(D39&gt;=4,1,"")))</f>
        <v/>
      </c>
    </row>
    <row r="40" spans="1:10" ht="15" customHeight="1" x14ac:dyDescent="0.25">
      <c r="A40" s="22">
        <v>4.2</v>
      </c>
      <c r="B40" s="23" t="s">
        <v>57</v>
      </c>
      <c r="C40" s="55"/>
      <c r="D40" s="42">
        <v>0</v>
      </c>
      <c r="E40" s="19" t="str">
        <f>IF(D40="NA","---",IF(D40&gt;4,"ERROR,",IF(D40&gt;=1,1,"")))</f>
        <v/>
      </c>
      <c r="F40" s="20" t="str">
        <f>IF(D40="NA","---",IF(D40&gt;4,"Valor",IF(D40&gt;=2,1,"")))</f>
        <v/>
      </c>
      <c r="G40" s="20" t="str">
        <f>IF(D40="NA","---",IF(D40&gt;4,"Inválido",IF(D40&gt;=3,1,"")))</f>
        <v/>
      </c>
      <c r="H40" s="21" t="str">
        <f>IF(D40="NA","---",IF(D40&gt;4,"",IF(D40&gt;=4,1,"")))</f>
        <v/>
      </c>
    </row>
    <row r="41" spans="1:10" ht="15" customHeight="1" x14ac:dyDescent="0.25">
      <c r="A41" s="43">
        <v>4.3</v>
      </c>
      <c r="B41" s="44" t="s">
        <v>58</v>
      </c>
      <c r="C41" s="56"/>
      <c r="D41" s="42">
        <v>0</v>
      </c>
      <c r="E41" s="30" t="str">
        <f>IF(D41="NA","---",IF(D41&gt;4,"ERROR,",IF(D41&gt;=1,1,"")))</f>
        <v/>
      </c>
      <c r="F41" s="31" t="str">
        <f>IF(D41="NA","---",IF(D41&gt;4,"Valor",IF(D41&gt;=2,1,"")))</f>
        <v/>
      </c>
      <c r="G41" s="31" t="str">
        <f>IF(D41="NA","---",IF(D41&gt;4,"Inválido",IF(D41&gt;=3,1,"")))</f>
        <v/>
      </c>
      <c r="H41" s="32" t="str">
        <f>IF(D41="NA","---",IF(D41&gt;4,"",IF(D41&gt;=4,1,"")))</f>
        <v/>
      </c>
    </row>
    <row r="42" spans="1:10" x14ac:dyDescent="0.25">
      <c r="A42" s="51" t="s">
        <v>59</v>
      </c>
      <c r="B42" s="51"/>
      <c r="C42" s="51"/>
      <c r="D42" s="46" t="str">
        <f>IF(SUM(D39:D41)=0,"",AVERAGE(D39:D41))</f>
        <v/>
      </c>
      <c r="E42" s="37"/>
      <c r="F42" s="38" t="s">
        <v>39</v>
      </c>
      <c r="G42" s="38"/>
      <c r="H42" s="39" t="str">
        <f>IF(D42="","",(D42/4))</f>
        <v/>
      </c>
      <c r="J42" s="5" t="str">
        <f>IF(H42="","",1)</f>
        <v/>
      </c>
    </row>
    <row r="43" spans="1:10" x14ac:dyDescent="0.25">
      <c r="B43" s="40"/>
      <c r="C43" s="40"/>
      <c r="D43" s="40"/>
      <c r="E43" s="40"/>
    </row>
    <row r="44" spans="1:10" x14ac:dyDescent="0.25">
      <c r="A44" s="9" t="s">
        <v>60</v>
      </c>
      <c r="B44" s="9"/>
      <c r="C44" s="47" t="s">
        <v>10</v>
      </c>
      <c r="D44" s="11" t="s">
        <v>11</v>
      </c>
      <c r="E44" s="12" t="s">
        <v>12</v>
      </c>
      <c r="F44" s="13">
        <v>2</v>
      </c>
      <c r="G44" s="13">
        <v>3</v>
      </c>
      <c r="H44" s="14">
        <v>4</v>
      </c>
    </row>
    <row r="45" spans="1:10" ht="15" customHeight="1" x14ac:dyDescent="0.25">
      <c r="A45" s="15">
        <v>5.0999999999999996</v>
      </c>
      <c r="B45" s="16" t="s">
        <v>61</v>
      </c>
      <c r="C45" s="57"/>
      <c r="D45" s="42">
        <v>0</v>
      </c>
      <c r="E45" s="19" t="str">
        <f>IF(D45="NA","---",IF(D45&gt;4,"ERROR,",IF(D45&gt;=1,1,"")))</f>
        <v/>
      </c>
      <c r="F45" s="20" t="str">
        <f>IF(D45="NA","---",IF(D45&gt;4,"Valor",IF(D45&gt;=2,1,"")))</f>
        <v/>
      </c>
      <c r="G45" s="20" t="str">
        <f>IF(D45="NA","---",IF(D45&gt;4,"Inválido",IF(D45&gt;=3,1,"")))</f>
        <v/>
      </c>
      <c r="H45" s="21" t="str">
        <f>IF(D45="NA","---",IF(D45&gt;4,"",IF(D45&gt;=4,1,"")))</f>
        <v/>
      </c>
    </row>
    <row r="46" spans="1:10" ht="16.2" customHeight="1" x14ac:dyDescent="0.25">
      <c r="A46" s="22">
        <v>5.2</v>
      </c>
      <c r="B46" s="16" t="s">
        <v>62</v>
      </c>
      <c r="C46" s="57"/>
      <c r="D46" s="42">
        <v>0</v>
      </c>
      <c r="E46" s="19" t="str">
        <f t="shared" ref="E46:E54" si="4">IF(D46="NA","---",IF(D46&gt;4,"ERROR,",IF(D46&gt;=1,1,"")))</f>
        <v/>
      </c>
      <c r="F46" s="20" t="str">
        <f t="shared" ref="F46:F54" si="5">IF(D46="NA","---",IF(D46&gt;4,"Valor",IF(D46&gt;=2,1,"")))</f>
        <v/>
      </c>
      <c r="G46" s="20" t="str">
        <f t="shared" ref="G46:G54" si="6">IF(D46="NA","---",IF(D46&gt;4,"Inválido",IF(D46&gt;=3,1,"")))</f>
        <v/>
      </c>
      <c r="H46" s="21" t="str">
        <f t="shared" ref="H46:H54" si="7">IF(D46="NA","---",IF(D46&gt;4,"",IF(D46&gt;=4,1,"")))</f>
        <v/>
      </c>
    </row>
    <row r="47" spans="1:10" ht="15" customHeight="1" x14ac:dyDescent="0.25">
      <c r="A47" s="22">
        <v>5.3</v>
      </c>
      <c r="B47" s="16" t="s">
        <v>63</v>
      </c>
      <c r="C47" s="57"/>
      <c r="D47" s="42">
        <v>0</v>
      </c>
      <c r="E47" s="19" t="str">
        <f t="shared" si="4"/>
        <v/>
      </c>
      <c r="F47" s="20" t="str">
        <f t="shared" si="5"/>
        <v/>
      </c>
      <c r="G47" s="20" t="str">
        <f t="shared" si="6"/>
        <v/>
      </c>
      <c r="H47" s="21" t="str">
        <f t="shared" si="7"/>
        <v/>
      </c>
    </row>
    <row r="48" spans="1:10" ht="15" customHeight="1" x14ac:dyDescent="0.25">
      <c r="A48" s="6">
        <v>5.4</v>
      </c>
      <c r="B48" s="16" t="s">
        <v>64</v>
      </c>
      <c r="C48" s="57"/>
      <c r="D48" s="42">
        <v>0</v>
      </c>
      <c r="E48" s="19" t="str">
        <f t="shared" si="4"/>
        <v/>
      </c>
      <c r="F48" s="20" t="str">
        <f t="shared" si="5"/>
        <v/>
      </c>
      <c r="G48" s="20" t="str">
        <f t="shared" si="6"/>
        <v/>
      </c>
      <c r="H48" s="21" t="str">
        <f t="shared" si="7"/>
        <v/>
      </c>
    </row>
    <row r="49" spans="1:10" ht="15" customHeight="1" x14ac:dyDescent="0.25">
      <c r="A49" s="22">
        <v>5.5</v>
      </c>
      <c r="B49" s="16" t="s">
        <v>65</v>
      </c>
      <c r="C49" s="57"/>
      <c r="D49" s="42">
        <v>0</v>
      </c>
      <c r="E49" s="19" t="str">
        <f t="shared" si="4"/>
        <v/>
      </c>
      <c r="F49" s="20" t="str">
        <f t="shared" si="5"/>
        <v/>
      </c>
      <c r="G49" s="20" t="str">
        <f t="shared" si="6"/>
        <v/>
      </c>
      <c r="H49" s="21" t="str">
        <f t="shared" si="7"/>
        <v/>
      </c>
    </row>
    <row r="50" spans="1:10" ht="15" customHeight="1" x14ac:dyDescent="0.25">
      <c r="A50" s="22">
        <v>5.6</v>
      </c>
      <c r="B50" s="16" t="s">
        <v>66</v>
      </c>
      <c r="C50" s="57"/>
      <c r="D50" s="42">
        <v>0</v>
      </c>
      <c r="E50" s="19" t="str">
        <f t="shared" si="4"/>
        <v/>
      </c>
      <c r="F50" s="20" t="str">
        <f t="shared" si="5"/>
        <v/>
      </c>
      <c r="G50" s="20" t="str">
        <f t="shared" si="6"/>
        <v/>
      </c>
      <c r="H50" s="21" t="str">
        <f t="shared" si="7"/>
        <v/>
      </c>
    </row>
    <row r="51" spans="1:10" s="61" customFormat="1" ht="23.25" customHeight="1" x14ac:dyDescent="0.25">
      <c r="A51" s="58">
        <v>5.7</v>
      </c>
      <c r="B51" s="59" t="s">
        <v>67</v>
      </c>
      <c r="C51" s="60"/>
      <c r="D51" s="18">
        <v>0</v>
      </c>
      <c r="E51" s="19" t="str">
        <f t="shared" si="4"/>
        <v/>
      </c>
      <c r="F51" s="20" t="str">
        <f t="shared" si="5"/>
        <v/>
      </c>
      <c r="G51" s="20" t="str">
        <f t="shared" si="6"/>
        <v/>
      </c>
      <c r="H51" s="21" t="str">
        <f t="shared" si="7"/>
        <v/>
      </c>
    </row>
    <row r="52" spans="1:10" ht="15" customHeight="1" x14ac:dyDescent="0.25">
      <c r="A52" s="22">
        <v>5.8</v>
      </c>
      <c r="B52" s="16" t="s">
        <v>68</v>
      </c>
      <c r="C52" s="57"/>
      <c r="D52" s="42">
        <v>0</v>
      </c>
      <c r="E52" s="19" t="str">
        <f t="shared" si="4"/>
        <v/>
      </c>
      <c r="F52" s="20" t="str">
        <f t="shared" si="5"/>
        <v/>
      </c>
      <c r="G52" s="20" t="str">
        <f t="shared" si="6"/>
        <v/>
      </c>
      <c r="H52" s="21" t="str">
        <f t="shared" si="7"/>
        <v/>
      </c>
    </row>
    <row r="53" spans="1:10" ht="15" customHeight="1" x14ac:dyDescent="0.25">
      <c r="A53" s="43">
        <v>5.9</v>
      </c>
      <c r="B53" s="16" t="s">
        <v>69</v>
      </c>
      <c r="C53" s="57"/>
      <c r="D53" s="42">
        <v>0</v>
      </c>
      <c r="E53" s="19" t="str">
        <f t="shared" si="4"/>
        <v/>
      </c>
      <c r="F53" s="20" t="str">
        <f t="shared" si="5"/>
        <v/>
      </c>
      <c r="G53" s="20" t="str">
        <f t="shared" si="6"/>
        <v/>
      </c>
      <c r="H53" s="21" t="str">
        <f t="shared" si="7"/>
        <v/>
      </c>
    </row>
    <row r="54" spans="1:10" ht="15" customHeight="1" x14ac:dyDescent="0.25">
      <c r="A54" s="22" t="s">
        <v>70</v>
      </c>
      <c r="B54" s="23" t="s">
        <v>71</v>
      </c>
      <c r="C54" s="62"/>
      <c r="D54" s="42">
        <v>0</v>
      </c>
      <c r="E54" s="19" t="str">
        <f t="shared" si="4"/>
        <v/>
      </c>
      <c r="F54" s="20" t="str">
        <f t="shared" si="5"/>
        <v/>
      </c>
      <c r="G54" s="20" t="str">
        <f t="shared" si="6"/>
        <v/>
      </c>
      <c r="H54" s="21" t="str">
        <f t="shared" si="7"/>
        <v/>
      </c>
    </row>
    <row r="55" spans="1:10" ht="15" customHeight="1" x14ac:dyDescent="0.25">
      <c r="A55" s="43" t="s">
        <v>72</v>
      </c>
      <c r="B55" s="23" t="s">
        <v>73</v>
      </c>
      <c r="C55" s="62"/>
      <c r="D55" s="42">
        <v>0</v>
      </c>
      <c r="E55" s="19" t="str">
        <f>IF(D55="NA","---",IF(D55&gt;4,"ERROR,",IF(D55&gt;=1,1,"")))</f>
        <v/>
      </c>
      <c r="F55" s="20" t="str">
        <f>IF(D55="NA","---",IF(D55&gt;4,"Valor",IF(D55&gt;=2,1,"")))</f>
        <v/>
      </c>
      <c r="G55" s="20" t="str">
        <f>IF(D55="NA","---",IF(D55&gt;4,"Inválido",IF(D55&gt;=3,1,"")))</f>
        <v/>
      </c>
      <c r="H55" s="21" t="str">
        <f>IF(D55="NA","---",IF(D55&gt;4,"",IF(D55&gt;=4,1,"")))</f>
        <v/>
      </c>
    </row>
    <row r="56" spans="1:10" ht="15" customHeight="1" x14ac:dyDescent="0.25">
      <c r="A56" s="22" t="s">
        <v>74</v>
      </c>
      <c r="B56" s="23" t="s">
        <v>75</v>
      </c>
      <c r="C56" s="62"/>
      <c r="D56" s="42">
        <v>0</v>
      </c>
      <c r="E56" s="19" t="str">
        <f>IF(D56="NA","---",IF(D56&gt;4,"ERROR,",IF(D56&gt;=1,1,"")))</f>
        <v/>
      </c>
      <c r="F56" s="20" t="str">
        <f>IF(D56="NA","---",IF(D56&gt;4,"Valor",IF(D56&gt;=2,1,"")))</f>
        <v/>
      </c>
      <c r="G56" s="20" t="str">
        <f>IF(D56="NA","---",IF(D56&gt;4,"Inválido",IF(D56&gt;=3,1,"")))</f>
        <v/>
      </c>
      <c r="H56" s="21" t="str">
        <f>IF(D56="NA","---",IF(D56&gt;4,"",IF(D56&gt;=4,1,"")))</f>
        <v/>
      </c>
    </row>
    <row r="57" spans="1:10" ht="15" customHeight="1" x14ac:dyDescent="0.25">
      <c r="A57" s="43" t="s">
        <v>76</v>
      </c>
      <c r="B57" s="23" t="s">
        <v>77</v>
      </c>
      <c r="C57" s="62"/>
      <c r="D57" s="42">
        <v>0</v>
      </c>
      <c r="E57" s="19" t="str">
        <f>IF(D57="NA","---",IF(D57&gt;4,"ERROR,",IF(D57&gt;=1,1,"")))</f>
        <v/>
      </c>
      <c r="F57" s="20" t="str">
        <f>IF(D57="NA","---",IF(D57&gt;4,"Valor",IF(D57&gt;=2,1,"")))</f>
        <v/>
      </c>
      <c r="G57" s="20" t="str">
        <f>IF(D57="NA","---",IF(D57&gt;4,"Inválido",IF(D57&gt;=3,1,"")))</f>
        <v/>
      </c>
      <c r="H57" s="21" t="str">
        <f>IF(D57="NA","---",IF(D57&gt;4,"",IF(D57&gt;=4,1,"")))</f>
        <v/>
      </c>
    </row>
    <row r="58" spans="1:10" ht="15" customHeight="1" x14ac:dyDescent="0.25">
      <c r="A58" s="22" t="s">
        <v>78</v>
      </c>
      <c r="B58" s="23" t="s">
        <v>79</v>
      </c>
      <c r="C58" s="62"/>
      <c r="D58" s="42">
        <v>0</v>
      </c>
      <c r="E58" s="19" t="str">
        <f>IF(D58="NA","---",IF(D58&gt;4,"ERROR,",IF(D58&gt;=1,1,"")))</f>
        <v/>
      </c>
      <c r="F58" s="20" t="str">
        <f>IF(D58="NA","---",IF(D58&gt;4,"Valor",IF(D58&gt;=2,1,"")))</f>
        <v/>
      </c>
      <c r="G58" s="20" t="str">
        <f>IF(D58="NA","---",IF(D58&gt;4,"Inválido",IF(D58&gt;=3,1,"")))</f>
        <v/>
      </c>
      <c r="H58" s="21" t="str">
        <f>IF(D58="NA","---",IF(D58&gt;4,"",IF(D58&gt;=4,1,"")))</f>
        <v/>
      </c>
    </row>
    <row r="59" spans="1:10" ht="15" customHeight="1" x14ac:dyDescent="0.25">
      <c r="A59" s="43" t="s">
        <v>80</v>
      </c>
      <c r="B59" s="44" t="s">
        <v>81</v>
      </c>
      <c r="C59" s="63"/>
      <c r="D59" s="42">
        <v>0</v>
      </c>
      <c r="E59" s="30" t="str">
        <f>IF(D59="NA","---",IF(D59&gt;4,"ERROR,",IF(D59&gt;=1,1,"")))</f>
        <v/>
      </c>
      <c r="F59" s="31" t="str">
        <f>IF(D59="NA","---",IF(D59&gt;4,"Valor",IF(D59&gt;=2,1,"")))</f>
        <v/>
      </c>
      <c r="G59" s="31" t="str">
        <f>IF(D59="NA","---",IF(D59&gt;4,"Inválido",IF(D59&gt;=3,1,"")))</f>
        <v/>
      </c>
      <c r="H59" s="32" t="str">
        <f>IF(D59="NA","---",IF(D59&gt;4,"",IF(D59&gt;=4,1,"")))</f>
        <v/>
      </c>
    </row>
    <row r="60" spans="1:10" x14ac:dyDescent="0.25">
      <c r="A60" s="33" t="s">
        <v>82</v>
      </c>
      <c r="B60" s="34"/>
      <c r="C60" s="35"/>
      <c r="D60" s="46" t="str">
        <f>IF(SUM(D45:D59)=0,"",AVERAGE(D45:D59))</f>
        <v/>
      </c>
      <c r="E60" s="37"/>
      <c r="F60" s="38" t="s">
        <v>39</v>
      </c>
      <c r="G60" s="38"/>
      <c r="H60" s="39" t="str">
        <f>IF(D60="","",(D60/4))</f>
        <v/>
      </c>
      <c r="J60" s="5" t="str">
        <f>IF(H60="","",1)</f>
        <v/>
      </c>
    </row>
    <row r="61" spans="1:10" x14ac:dyDescent="0.25">
      <c r="A61" s="64"/>
      <c r="B61" s="64"/>
      <c r="C61" s="64"/>
      <c r="E61" s="64"/>
      <c r="F61" s="64"/>
      <c r="G61" s="64"/>
    </row>
    <row r="62" spans="1:10" x14ac:dyDescent="0.25">
      <c r="A62" s="9" t="s">
        <v>83</v>
      </c>
      <c r="B62" s="9"/>
      <c r="C62" s="47" t="s">
        <v>10</v>
      </c>
      <c r="D62" s="11" t="s">
        <v>11</v>
      </c>
      <c r="E62" s="12" t="s">
        <v>12</v>
      </c>
      <c r="F62" s="13">
        <v>2</v>
      </c>
      <c r="G62" s="13">
        <v>3</v>
      </c>
      <c r="H62" s="14">
        <v>4</v>
      </c>
    </row>
    <row r="63" spans="1:10" ht="15" customHeight="1" x14ac:dyDescent="0.25">
      <c r="A63" s="65">
        <v>6.1</v>
      </c>
      <c r="B63" s="16" t="s">
        <v>84</v>
      </c>
      <c r="C63" s="57" t="s">
        <v>85</v>
      </c>
      <c r="D63" s="42">
        <v>0</v>
      </c>
      <c r="E63" s="19" t="str">
        <f t="shared" ref="E63:E70" si="8">IF(D63="NA","---",IF(D63&gt;4,"ERROR,",IF(D63&gt;=1,1,"")))</f>
        <v/>
      </c>
      <c r="F63" s="20" t="str">
        <f t="shared" ref="F63:F70" si="9">IF(D63="NA","---",IF(D63&gt;4,"Valor",IF(D63&gt;=2,1,"")))</f>
        <v/>
      </c>
      <c r="G63" s="20" t="str">
        <f t="shared" ref="G63:G70" si="10">IF(D63="NA","---",IF(D63&gt;4,"Inválido",IF(D63&gt;=3,1,"")))</f>
        <v/>
      </c>
      <c r="H63" s="21" t="str">
        <f t="shared" ref="H63:H70" si="11">IF(D63="NA","---",IF(D63&gt;4,"",IF(D63&gt;=4,1,"")))</f>
        <v/>
      </c>
    </row>
    <row r="64" spans="1:10" ht="15" customHeight="1" x14ac:dyDescent="0.25">
      <c r="A64" s="65">
        <v>6.2</v>
      </c>
      <c r="B64" s="16" t="s">
        <v>86</v>
      </c>
      <c r="C64" s="57" t="s">
        <v>87</v>
      </c>
      <c r="D64" s="42">
        <v>2</v>
      </c>
      <c r="E64" s="19">
        <f t="shared" si="8"/>
        <v>1</v>
      </c>
      <c r="F64" s="20">
        <f t="shared" si="9"/>
        <v>1</v>
      </c>
      <c r="G64" s="20" t="str">
        <f t="shared" si="10"/>
        <v/>
      </c>
      <c r="H64" s="21" t="str">
        <f t="shared" si="11"/>
        <v/>
      </c>
    </row>
    <row r="65" spans="1:10" ht="15" customHeight="1" x14ac:dyDescent="0.25">
      <c r="A65" s="6">
        <v>6.3</v>
      </c>
      <c r="B65" s="16" t="s">
        <v>88</v>
      </c>
      <c r="C65" s="57"/>
      <c r="D65" s="42">
        <v>0</v>
      </c>
      <c r="E65" s="19" t="str">
        <f t="shared" si="8"/>
        <v/>
      </c>
      <c r="F65" s="20" t="str">
        <f t="shared" si="9"/>
        <v/>
      </c>
      <c r="G65" s="20" t="str">
        <f t="shared" si="10"/>
        <v/>
      </c>
      <c r="H65" s="21" t="str">
        <f t="shared" si="11"/>
        <v/>
      </c>
    </row>
    <row r="66" spans="1:10" ht="15" customHeight="1" x14ac:dyDescent="0.25">
      <c r="A66" s="49">
        <v>6.4</v>
      </c>
      <c r="B66" s="16" t="s">
        <v>89</v>
      </c>
      <c r="C66" s="57"/>
      <c r="D66" s="42">
        <v>0</v>
      </c>
      <c r="E66" s="19" t="str">
        <f t="shared" si="8"/>
        <v/>
      </c>
      <c r="F66" s="20" t="str">
        <f t="shared" si="9"/>
        <v/>
      </c>
      <c r="G66" s="20" t="str">
        <f t="shared" si="10"/>
        <v/>
      </c>
      <c r="H66" s="21" t="str">
        <f t="shared" si="11"/>
        <v/>
      </c>
    </row>
    <row r="67" spans="1:10" ht="15" customHeight="1" x14ac:dyDescent="0.25">
      <c r="A67" s="66">
        <v>6.5</v>
      </c>
      <c r="B67" s="16" t="s">
        <v>90</v>
      </c>
      <c r="C67" s="57"/>
      <c r="D67" s="42">
        <v>0</v>
      </c>
      <c r="E67" s="19" t="str">
        <f t="shared" si="8"/>
        <v/>
      </c>
      <c r="F67" s="20" t="str">
        <f t="shared" si="9"/>
        <v/>
      </c>
      <c r="G67" s="20" t="str">
        <f t="shared" si="10"/>
        <v/>
      </c>
      <c r="H67" s="21" t="str">
        <f t="shared" si="11"/>
        <v/>
      </c>
    </row>
    <row r="68" spans="1:10" ht="15" customHeight="1" x14ac:dyDescent="0.25">
      <c r="A68" s="49">
        <v>6.6</v>
      </c>
      <c r="B68" s="23" t="s">
        <v>91</v>
      </c>
      <c r="C68" s="62"/>
      <c r="D68" s="42">
        <v>0</v>
      </c>
      <c r="E68" s="19" t="str">
        <f t="shared" si="8"/>
        <v/>
      </c>
      <c r="F68" s="20" t="str">
        <f t="shared" si="9"/>
        <v/>
      </c>
      <c r="G68" s="20" t="str">
        <f t="shared" si="10"/>
        <v/>
      </c>
      <c r="H68" s="21" t="str">
        <f t="shared" si="11"/>
        <v/>
      </c>
    </row>
    <row r="69" spans="1:10" ht="15" customHeight="1" x14ac:dyDescent="0.25">
      <c r="A69" s="66">
        <v>6.7</v>
      </c>
      <c r="B69" s="44" t="s">
        <v>92</v>
      </c>
      <c r="C69" s="63"/>
      <c r="D69" s="42">
        <v>0</v>
      </c>
      <c r="E69" s="19" t="str">
        <f t="shared" si="8"/>
        <v/>
      </c>
      <c r="F69" s="20" t="str">
        <f t="shared" si="9"/>
        <v/>
      </c>
      <c r="G69" s="20" t="str">
        <f t="shared" si="10"/>
        <v/>
      </c>
      <c r="H69" s="21" t="str">
        <f t="shared" si="11"/>
        <v/>
      </c>
    </row>
    <row r="70" spans="1:10" ht="15" customHeight="1" x14ac:dyDescent="0.25">
      <c r="A70" s="49">
        <v>6.8</v>
      </c>
      <c r="B70" s="44" t="s">
        <v>93</v>
      </c>
      <c r="C70" s="67"/>
      <c r="D70" s="42">
        <v>0</v>
      </c>
      <c r="E70" s="19" t="str">
        <f t="shared" si="8"/>
        <v/>
      </c>
      <c r="F70" s="20" t="str">
        <f t="shared" si="9"/>
        <v/>
      </c>
      <c r="G70" s="20" t="str">
        <f t="shared" si="10"/>
        <v/>
      </c>
      <c r="H70" s="21" t="str">
        <f t="shared" si="11"/>
        <v/>
      </c>
    </row>
    <row r="71" spans="1:10" x14ac:dyDescent="0.25">
      <c r="A71" s="33" t="s">
        <v>94</v>
      </c>
      <c r="B71" s="34"/>
      <c r="C71" s="35"/>
      <c r="D71" s="46">
        <f>IF(SUM(D63:D70)=0,"",AVERAGE(D63:D70))</f>
        <v>0.25</v>
      </c>
      <c r="E71" s="37"/>
      <c r="F71" s="38" t="s">
        <v>39</v>
      </c>
      <c r="G71" s="38"/>
      <c r="H71" s="39">
        <f>IF(D71="","",(D71/4))</f>
        <v>6.25E-2</v>
      </c>
      <c r="J71" s="5">
        <f>IF(H71="","",1)</f>
        <v>1</v>
      </c>
    </row>
    <row r="72" spans="1:10" ht="12.75" customHeight="1" x14ac:dyDescent="0.25"/>
    <row r="73" spans="1:10" ht="14.25" customHeight="1" x14ac:dyDescent="0.25">
      <c r="A73" s="9" t="s">
        <v>95</v>
      </c>
      <c r="B73" s="9"/>
      <c r="C73" s="47" t="s">
        <v>10</v>
      </c>
      <c r="D73" s="11" t="s">
        <v>11</v>
      </c>
      <c r="E73" s="12" t="s">
        <v>12</v>
      </c>
      <c r="F73" s="13">
        <v>2</v>
      </c>
      <c r="G73" s="13">
        <v>3</v>
      </c>
      <c r="H73" s="14">
        <v>4</v>
      </c>
    </row>
    <row r="74" spans="1:10" ht="15" customHeight="1" x14ac:dyDescent="0.25">
      <c r="A74" s="6">
        <v>7.1</v>
      </c>
      <c r="B74" s="48" t="s">
        <v>96</v>
      </c>
      <c r="C74" s="68"/>
      <c r="D74" s="42">
        <v>0</v>
      </c>
      <c r="E74" s="19" t="str">
        <f t="shared" ref="E74:E80" si="12">IF(D74="NA","---",IF(D74&gt;4,"ERROR,",IF(D74&gt;=1,1,"")))</f>
        <v/>
      </c>
      <c r="F74" s="20" t="str">
        <f t="shared" ref="F74:F80" si="13">IF(D74="NA","---",IF(D74&gt;4,"Valor",IF(D74&gt;=2,1,"")))</f>
        <v/>
      </c>
      <c r="G74" s="20" t="str">
        <f t="shared" ref="G74:G80" si="14">IF(D74="NA","---",IF(D74&gt;4,"Inválido",IF(D74&gt;=3,1,"")))</f>
        <v/>
      </c>
      <c r="H74" s="21" t="str">
        <f t="shared" ref="H74:H80" si="15">IF(D74="NA","---",IF(D74&gt;4,"",IF(D74&gt;=4,1,"")))</f>
        <v/>
      </c>
    </row>
    <row r="75" spans="1:10" ht="15" customHeight="1" x14ac:dyDescent="0.25">
      <c r="A75" s="6">
        <v>7.2</v>
      </c>
      <c r="B75" s="48" t="s">
        <v>97</v>
      </c>
      <c r="C75" s="68"/>
      <c r="D75" s="42">
        <v>0</v>
      </c>
      <c r="E75" s="19" t="str">
        <f t="shared" si="12"/>
        <v/>
      </c>
      <c r="F75" s="20" t="str">
        <f t="shared" si="13"/>
        <v/>
      </c>
      <c r="G75" s="20" t="str">
        <f t="shared" si="14"/>
        <v/>
      </c>
      <c r="H75" s="21" t="str">
        <f t="shared" si="15"/>
        <v/>
      </c>
    </row>
    <row r="76" spans="1:10" ht="15" customHeight="1" x14ac:dyDescent="0.25">
      <c r="A76" s="6">
        <v>7.3</v>
      </c>
      <c r="B76" s="48" t="s">
        <v>98</v>
      </c>
      <c r="C76" s="68"/>
      <c r="D76" s="42">
        <v>0</v>
      </c>
      <c r="E76" s="19" t="str">
        <f t="shared" si="12"/>
        <v/>
      </c>
      <c r="F76" s="20" t="str">
        <f t="shared" si="13"/>
        <v/>
      </c>
      <c r="G76" s="20" t="str">
        <f t="shared" si="14"/>
        <v/>
      </c>
      <c r="H76" s="21" t="str">
        <f t="shared" si="15"/>
        <v/>
      </c>
    </row>
    <row r="77" spans="1:10" ht="15" customHeight="1" x14ac:dyDescent="0.25">
      <c r="A77" s="6">
        <v>7.4</v>
      </c>
      <c r="B77" s="48" t="s">
        <v>99</v>
      </c>
      <c r="C77" s="68"/>
      <c r="D77" s="42">
        <v>0</v>
      </c>
      <c r="E77" s="19" t="str">
        <f t="shared" si="12"/>
        <v/>
      </c>
      <c r="F77" s="20" t="str">
        <f t="shared" si="13"/>
        <v/>
      </c>
      <c r="G77" s="20" t="str">
        <f t="shared" si="14"/>
        <v/>
      </c>
      <c r="H77" s="21" t="str">
        <f t="shared" si="15"/>
        <v/>
      </c>
    </row>
    <row r="78" spans="1:10" ht="15" customHeight="1" x14ac:dyDescent="0.25">
      <c r="A78" s="6">
        <v>7.5</v>
      </c>
      <c r="B78" s="48" t="s">
        <v>100</v>
      </c>
      <c r="C78" s="68"/>
      <c r="D78" s="42">
        <v>0</v>
      </c>
      <c r="E78" s="19" t="str">
        <f t="shared" si="12"/>
        <v/>
      </c>
      <c r="F78" s="20" t="str">
        <f t="shared" si="13"/>
        <v/>
      </c>
      <c r="G78" s="20" t="str">
        <f t="shared" si="14"/>
        <v/>
      </c>
      <c r="H78" s="21" t="str">
        <f t="shared" si="15"/>
        <v/>
      </c>
    </row>
    <row r="79" spans="1:10" ht="15" customHeight="1" x14ac:dyDescent="0.25">
      <c r="A79" s="6">
        <v>7.6</v>
      </c>
      <c r="B79" s="48" t="s">
        <v>101</v>
      </c>
      <c r="C79" s="68"/>
      <c r="D79" s="42">
        <v>0</v>
      </c>
      <c r="E79" s="19" t="str">
        <f t="shared" si="12"/>
        <v/>
      </c>
      <c r="F79" s="20" t="str">
        <f t="shared" si="13"/>
        <v/>
      </c>
      <c r="G79" s="20" t="str">
        <f t="shared" si="14"/>
        <v/>
      </c>
      <c r="H79" s="21" t="str">
        <f t="shared" si="15"/>
        <v/>
      </c>
    </row>
    <row r="80" spans="1:10" ht="15" customHeight="1" x14ac:dyDescent="0.25">
      <c r="A80" s="6">
        <v>7.7</v>
      </c>
      <c r="B80" s="48" t="s">
        <v>102</v>
      </c>
      <c r="C80" s="68"/>
      <c r="D80" s="42">
        <v>0</v>
      </c>
      <c r="E80" s="19" t="str">
        <f t="shared" si="12"/>
        <v/>
      </c>
      <c r="F80" s="20" t="str">
        <f t="shared" si="13"/>
        <v/>
      </c>
      <c r="G80" s="20" t="str">
        <f t="shared" si="14"/>
        <v/>
      </c>
      <c r="H80" s="21" t="str">
        <f t="shared" si="15"/>
        <v/>
      </c>
    </row>
    <row r="81" spans="1:10" x14ac:dyDescent="0.25">
      <c r="A81" s="33" t="s">
        <v>103</v>
      </c>
      <c r="B81" s="34"/>
      <c r="C81" s="35"/>
      <c r="D81" s="46" t="str">
        <f>IF(SUM(D74:D80)=0,"",AVERAGE(D74:D80))</f>
        <v/>
      </c>
      <c r="E81" s="37"/>
      <c r="F81" s="38" t="s">
        <v>39</v>
      </c>
      <c r="G81" s="38"/>
      <c r="H81" s="39" t="str">
        <f>IF(D81="","",(D81/4))</f>
        <v/>
      </c>
      <c r="J81" s="5" t="str">
        <f>IF(H81="","",1)</f>
        <v/>
      </c>
    </row>
    <row r="82" spans="1:10" ht="16.5" customHeight="1" x14ac:dyDescent="0.25"/>
    <row r="83" spans="1:10" ht="14.25" customHeight="1" x14ac:dyDescent="0.25">
      <c r="A83" s="9" t="s">
        <v>104</v>
      </c>
      <c r="B83" s="9"/>
      <c r="C83" s="47" t="s">
        <v>10</v>
      </c>
      <c r="D83" s="11" t="s">
        <v>11</v>
      </c>
      <c r="E83" s="12" t="s">
        <v>12</v>
      </c>
      <c r="F83" s="13">
        <v>2</v>
      </c>
      <c r="G83" s="13">
        <v>3</v>
      </c>
      <c r="H83" s="14">
        <v>4</v>
      </c>
    </row>
    <row r="84" spans="1:10" ht="15" customHeight="1" x14ac:dyDescent="0.25">
      <c r="A84" s="6">
        <v>8.1</v>
      </c>
      <c r="B84" s="48" t="s">
        <v>105</v>
      </c>
      <c r="C84" s="68"/>
      <c r="D84" s="42">
        <v>0</v>
      </c>
      <c r="E84" s="19" t="str">
        <f t="shared" ref="E84:E90" si="16">IF(D84="NA","---",IF(D84&gt;4,"ERROR,",IF(D84&gt;=1,1,"")))</f>
        <v/>
      </c>
      <c r="F84" s="20" t="str">
        <f t="shared" ref="F84:F90" si="17">IF(D84="NA","---",IF(D84&gt;4,"Valor",IF(D84&gt;=2,1,"")))</f>
        <v/>
      </c>
      <c r="G84" s="20" t="str">
        <f t="shared" ref="G84:G90" si="18">IF(D84="NA","---",IF(D84&gt;4,"Inválido",IF(D84&gt;=3,1,"")))</f>
        <v/>
      </c>
      <c r="H84" s="21" t="str">
        <f t="shared" ref="H84:H90" si="19">IF(D84="NA","---",IF(D84&gt;4,"",IF(D84&gt;=4,1,"")))</f>
        <v/>
      </c>
    </row>
    <row r="85" spans="1:10" ht="14.4" customHeight="1" x14ac:dyDescent="0.25">
      <c r="A85" s="6">
        <v>8.1999999999999993</v>
      </c>
      <c r="B85" s="69" t="s">
        <v>106</v>
      </c>
      <c r="C85" s="68"/>
      <c r="D85" s="18">
        <v>0</v>
      </c>
      <c r="E85" s="19" t="str">
        <f t="shared" si="16"/>
        <v/>
      </c>
      <c r="F85" s="20" t="str">
        <f t="shared" si="17"/>
        <v/>
      </c>
      <c r="G85" s="20" t="str">
        <f t="shared" si="18"/>
        <v/>
      </c>
      <c r="H85" s="21" t="str">
        <f t="shared" si="19"/>
        <v/>
      </c>
    </row>
    <row r="86" spans="1:10" ht="15" customHeight="1" x14ac:dyDescent="0.25">
      <c r="A86" s="6">
        <v>8.3000000000000007</v>
      </c>
      <c r="B86" s="48" t="s">
        <v>107</v>
      </c>
      <c r="C86" s="68"/>
      <c r="D86" s="42">
        <v>0</v>
      </c>
      <c r="E86" s="19" t="str">
        <f t="shared" si="16"/>
        <v/>
      </c>
      <c r="F86" s="20" t="str">
        <f t="shared" si="17"/>
        <v/>
      </c>
      <c r="G86" s="20" t="str">
        <f t="shared" si="18"/>
        <v/>
      </c>
      <c r="H86" s="21" t="str">
        <f t="shared" si="19"/>
        <v/>
      </c>
    </row>
    <row r="87" spans="1:10" ht="15" customHeight="1" x14ac:dyDescent="0.25">
      <c r="A87" s="6">
        <v>8.4</v>
      </c>
      <c r="B87" s="48" t="s">
        <v>108</v>
      </c>
      <c r="C87" s="68"/>
      <c r="D87" s="42">
        <v>0</v>
      </c>
      <c r="E87" s="19" t="str">
        <f t="shared" si="16"/>
        <v/>
      </c>
      <c r="F87" s="20" t="str">
        <f t="shared" si="17"/>
        <v/>
      </c>
      <c r="G87" s="20" t="str">
        <f t="shared" si="18"/>
        <v/>
      </c>
      <c r="H87" s="21" t="str">
        <f t="shared" si="19"/>
        <v/>
      </c>
    </row>
    <row r="88" spans="1:10" ht="15" customHeight="1" x14ac:dyDescent="0.25">
      <c r="A88" s="6">
        <v>8.5</v>
      </c>
      <c r="B88" s="48" t="s">
        <v>109</v>
      </c>
      <c r="C88" s="68"/>
      <c r="D88" s="42">
        <v>0</v>
      </c>
      <c r="E88" s="19" t="str">
        <f t="shared" si="16"/>
        <v/>
      </c>
      <c r="F88" s="20" t="str">
        <f t="shared" si="17"/>
        <v/>
      </c>
      <c r="G88" s="20" t="str">
        <f t="shared" si="18"/>
        <v/>
      </c>
      <c r="H88" s="21" t="str">
        <f t="shared" si="19"/>
        <v/>
      </c>
    </row>
    <row r="89" spans="1:10" ht="15" customHeight="1" x14ac:dyDescent="0.25">
      <c r="A89" s="6">
        <v>8.6</v>
      </c>
      <c r="B89" s="48" t="s">
        <v>110</v>
      </c>
      <c r="C89" s="68"/>
      <c r="D89" s="42">
        <v>0</v>
      </c>
      <c r="E89" s="19" t="str">
        <f t="shared" si="16"/>
        <v/>
      </c>
      <c r="F89" s="20" t="str">
        <f t="shared" si="17"/>
        <v/>
      </c>
      <c r="G89" s="20" t="str">
        <f t="shared" si="18"/>
        <v/>
      </c>
      <c r="H89" s="21" t="str">
        <f t="shared" si="19"/>
        <v/>
      </c>
    </row>
    <row r="90" spans="1:10" ht="15" customHeight="1" x14ac:dyDescent="0.25">
      <c r="A90" s="6">
        <v>8.6999999999999993</v>
      </c>
      <c r="B90" s="48" t="s">
        <v>111</v>
      </c>
      <c r="C90" s="68"/>
      <c r="D90" s="42">
        <v>0</v>
      </c>
      <c r="E90" s="19" t="str">
        <f t="shared" si="16"/>
        <v/>
      </c>
      <c r="F90" s="20" t="str">
        <f t="shared" si="17"/>
        <v/>
      </c>
      <c r="G90" s="20" t="str">
        <f t="shared" si="18"/>
        <v/>
      </c>
      <c r="H90" s="21" t="str">
        <f t="shared" si="19"/>
        <v/>
      </c>
    </row>
    <row r="91" spans="1:10" ht="14.25" customHeight="1" x14ac:dyDescent="0.25">
      <c r="A91" s="33" t="s">
        <v>112</v>
      </c>
      <c r="B91" s="34"/>
      <c r="C91" s="35"/>
      <c r="D91" s="46" t="str">
        <f>IF(SUM(D84:D90)=0,"",AVERAGE(D84:D90))</f>
        <v/>
      </c>
      <c r="E91" s="37"/>
      <c r="F91" s="38" t="s">
        <v>39</v>
      </c>
      <c r="G91" s="38"/>
      <c r="H91" s="39" t="str">
        <f>IF(D91="","",(D91/4))</f>
        <v/>
      </c>
      <c r="J91" s="5" t="str">
        <f>IF(H91="","",1)</f>
        <v/>
      </c>
    </row>
    <row r="92" spans="1:10" ht="20.25" customHeight="1" x14ac:dyDescent="0.25">
      <c r="A92" s="70"/>
    </row>
    <row r="93" spans="1:10" ht="14.25" customHeight="1" x14ac:dyDescent="0.25">
      <c r="A93" s="9" t="s">
        <v>113</v>
      </c>
      <c r="B93" s="9"/>
      <c r="C93" s="47" t="s">
        <v>10</v>
      </c>
      <c r="D93" s="11" t="s">
        <v>11</v>
      </c>
      <c r="E93" s="12" t="s">
        <v>12</v>
      </c>
      <c r="F93" s="13">
        <v>2</v>
      </c>
      <c r="G93" s="13">
        <v>3</v>
      </c>
      <c r="H93" s="14">
        <v>4</v>
      </c>
    </row>
    <row r="94" spans="1:10" ht="14.25" customHeight="1" x14ac:dyDescent="0.25">
      <c r="A94" s="6">
        <v>9.1</v>
      </c>
      <c r="B94" s="48" t="s">
        <v>114</v>
      </c>
      <c r="C94" s="68"/>
      <c r="D94" s="42">
        <v>0</v>
      </c>
      <c r="E94" s="19" t="str">
        <f>IF(D94="NA","---",IF(D94&gt;4,"ERROR,",IF(D94&gt;=1,1,"")))</f>
        <v/>
      </c>
      <c r="F94" s="20" t="str">
        <f>IF(D94="NA","---",IF(D94&gt;4,"Valor",IF(D94&gt;=2,1,"")))</f>
        <v/>
      </c>
      <c r="G94" s="20" t="str">
        <f>IF(D94="NA","---",IF(D94&gt;4,"Inválido",IF(D94&gt;=3,1,"")))</f>
        <v/>
      </c>
      <c r="H94" s="21" t="str">
        <f>IF(D94="NA","---",IF(D94&gt;4,"",IF(D94&gt;=4,1,"")))</f>
        <v/>
      </c>
    </row>
    <row r="95" spans="1:10" ht="14.25" customHeight="1" x14ac:dyDescent="0.25">
      <c r="A95" s="6">
        <v>9.1999999999999993</v>
      </c>
      <c r="B95" s="48" t="s">
        <v>115</v>
      </c>
      <c r="C95" s="68"/>
      <c r="D95" s="42">
        <v>0</v>
      </c>
      <c r="E95" s="19" t="str">
        <f>IF(D95="NA","---",IF(D95&gt;4,"ERROR,",IF(D95&gt;=1,1,"")))</f>
        <v/>
      </c>
      <c r="F95" s="20" t="str">
        <f>IF(D95="NA","---",IF(D95&gt;4,"Valor",IF(D95&gt;=2,1,"")))</f>
        <v/>
      </c>
      <c r="G95" s="20" t="str">
        <f>IF(D95="NA","---",IF(D95&gt;4,"Inválido",IF(D95&gt;=3,1,"")))</f>
        <v/>
      </c>
      <c r="H95" s="21" t="str">
        <f>IF(D95="NA","---",IF(D95&gt;4,"",IF(D95&gt;=4,1,"")))</f>
        <v/>
      </c>
    </row>
    <row r="96" spans="1:10" ht="14.25" customHeight="1" x14ac:dyDescent="0.25">
      <c r="A96" s="6">
        <v>9.3000000000000007</v>
      </c>
      <c r="B96" s="48" t="s">
        <v>116</v>
      </c>
      <c r="C96" s="68"/>
      <c r="D96" s="42">
        <v>0</v>
      </c>
      <c r="E96" s="19" t="str">
        <f>IF(D96="NA","---",IF(D96&gt;4,"ERROR,",IF(D96&gt;=1,1,"")))</f>
        <v/>
      </c>
      <c r="F96" s="20" t="str">
        <f>IF(D96="NA","---",IF(D96&gt;4,"Valor",IF(D96&gt;=2,1,"")))</f>
        <v/>
      </c>
      <c r="G96" s="20" t="str">
        <f>IF(D96="NA","---",IF(D96&gt;4,"Inválido",IF(D96&gt;=3,1,"")))</f>
        <v/>
      </c>
      <c r="H96" s="21" t="str">
        <f>IF(D96="NA","---",IF(D96&gt;4,"",IF(D96&gt;=4,1,"")))</f>
        <v/>
      </c>
    </row>
    <row r="97" spans="1:10" ht="14.25" customHeight="1" x14ac:dyDescent="0.25">
      <c r="A97" s="6">
        <v>9.4</v>
      </c>
      <c r="B97" s="48" t="s">
        <v>117</v>
      </c>
      <c r="C97" s="68"/>
      <c r="D97" s="42">
        <v>0</v>
      </c>
      <c r="E97" s="19" t="str">
        <f>IF(D97="NA","---",IF(D97&gt;4,"ERROR,",IF(D97&gt;=1,1,"")))</f>
        <v/>
      </c>
      <c r="F97" s="20" t="str">
        <f>IF(D97="NA","---",IF(D97&gt;4,"Valor",IF(D97&gt;=2,1,"")))</f>
        <v/>
      </c>
      <c r="G97" s="20" t="str">
        <f>IF(D97="NA","---",IF(D97&gt;4,"Inválido",IF(D97&gt;=3,1,"")))</f>
        <v/>
      </c>
      <c r="H97" s="21" t="str">
        <f>IF(D97="NA","---",IF(D97&gt;4,"",IF(D97&gt;=4,1,"")))</f>
        <v/>
      </c>
    </row>
    <row r="98" spans="1:10" ht="14.25" customHeight="1" x14ac:dyDescent="0.25">
      <c r="A98" s="6">
        <v>9.5</v>
      </c>
      <c r="B98" s="48" t="s">
        <v>118</v>
      </c>
      <c r="C98" s="68"/>
      <c r="D98" s="42">
        <v>0</v>
      </c>
      <c r="E98" s="19" t="str">
        <f t="shared" ref="E98:E107" si="20">IF(D98="NA","---",IF(D98&gt;4,"ERROR,",IF(D98&gt;=1,1,"")))</f>
        <v/>
      </c>
      <c r="F98" s="20" t="str">
        <f t="shared" ref="F98:F107" si="21">IF(D98="NA","---",IF(D98&gt;4,"Valor",IF(D98&gt;=2,1,"")))</f>
        <v/>
      </c>
      <c r="G98" s="20" t="str">
        <f t="shared" ref="G98:G107" si="22">IF(D98="NA","---",IF(D98&gt;4,"Inválido",IF(D98&gt;=3,1,"")))</f>
        <v/>
      </c>
      <c r="H98" s="21" t="str">
        <f t="shared" ref="H98:H107" si="23">IF(D98="NA","---",IF(D98&gt;4,"",IF(D98&gt;=4,1,"")))</f>
        <v/>
      </c>
    </row>
    <row r="99" spans="1:10" ht="14.25" customHeight="1" x14ac:dyDescent="0.25">
      <c r="A99" s="6">
        <v>9.6</v>
      </c>
      <c r="B99" s="48" t="s">
        <v>119</v>
      </c>
      <c r="C99" s="68"/>
      <c r="D99" s="42">
        <v>0</v>
      </c>
      <c r="E99" s="19" t="str">
        <f t="shared" si="20"/>
        <v/>
      </c>
      <c r="F99" s="20" t="str">
        <f t="shared" si="21"/>
        <v/>
      </c>
      <c r="G99" s="20" t="str">
        <f t="shared" si="22"/>
        <v/>
      </c>
      <c r="H99" s="21" t="str">
        <f t="shared" si="23"/>
        <v/>
      </c>
    </row>
    <row r="100" spans="1:10" ht="27" customHeight="1" x14ac:dyDescent="0.25">
      <c r="A100" s="6">
        <v>9.6999999999999993</v>
      </c>
      <c r="B100" s="69" t="s">
        <v>120</v>
      </c>
      <c r="C100" s="68"/>
      <c r="D100" s="18">
        <v>0</v>
      </c>
      <c r="E100" s="19" t="str">
        <f t="shared" si="20"/>
        <v/>
      </c>
      <c r="F100" s="20" t="str">
        <f t="shared" si="21"/>
        <v/>
      </c>
      <c r="G100" s="20" t="str">
        <f t="shared" si="22"/>
        <v/>
      </c>
      <c r="H100" s="21" t="str">
        <f t="shared" si="23"/>
        <v/>
      </c>
    </row>
    <row r="101" spans="1:10" ht="14.25" customHeight="1" x14ac:dyDescent="0.25">
      <c r="A101" s="6">
        <v>9.8000000000000007</v>
      </c>
      <c r="B101" s="48" t="s">
        <v>121</v>
      </c>
      <c r="C101" s="68"/>
      <c r="D101" s="42">
        <v>0</v>
      </c>
      <c r="E101" s="19" t="str">
        <f t="shared" si="20"/>
        <v/>
      </c>
      <c r="F101" s="20" t="str">
        <f t="shared" si="21"/>
        <v/>
      </c>
      <c r="G101" s="20" t="str">
        <f t="shared" si="22"/>
        <v/>
      </c>
      <c r="H101" s="21" t="str">
        <f t="shared" si="23"/>
        <v/>
      </c>
    </row>
    <row r="102" spans="1:10" ht="14.25" customHeight="1" x14ac:dyDescent="0.25">
      <c r="A102" s="6">
        <v>9.9</v>
      </c>
      <c r="B102" s="48" t="s">
        <v>122</v>
      </c>
      <c r="C102" s="68"/>
      <c r="D102" s="42">
        <v>0</v>
      </c>
      <c r="E102" s="19" t="str">
        <f t="shared" si="20"/>
        <v/>
      </c>
      <c r="F102" s="20" t="str">
        <f t="shared" si="21"/>
        <v/>
      </c>
      <c r="G102" s="20" t="str">
        <f t="shared" si="22"/>
        <v/>
      </c>
      <c r="H102" s="21" t="str">
        <f t="shared" si="23"/>
        <v/>
      </c>
    </row>
    <row r="103" spans="1:10" ht="14.25" customHeight="1" x14ac:dyDescent="0.25">
      <c r="A103" s="6">
        <v>9.11</v>
      </c>
      <c r="B103" s="48" t="s">
        <v>123</v>
      </c>
      <c r="C103" s="68"/>
      <c r="D103" s="42">
        <v>0</v>
      </c>
      <c r="E103" s="19" t="str">
        <f t="shared" si="20"/>
        <v/>
      </c>
      <c r="F103" s="20" t="str">
        <f t="shared" si="21"/>
        <v/>
      </c>
      <c r="G103" s="20" t="str">
        <f t="shared" si="22"/>
        <v/>
      </c>
      <c r="H103" s="21" t="str">
        <f t="shared" si="23"/>
        <v/>
      </c>
    </row>
    <row r="104" spans="1:10" ht="14.25" customHeight="1" x14ac:dyDescent="0.25">
      <c r="A104" s="6">
        <v>9.1199999999999992</v>
      </c>
      <c r="B104" s="48" t="s">
        <v>124</v>
      </c>
      <c r="C104" s="68"/>
      <c r="D104" s="42">
        <v>0</v>
      </c>
      <c r="E104" s="19" t="str">
        <f t="shared" si="20"/>
        <v/>
      </c>
      <c r="F104" s="20" t="str">
        <f t="shared" si="21"/>
        <v/>
      </c>
      <c r="G104" s="20" t="str">
        <f t="shared" si="22"/>
        <v/>
      </c>
      <c r="H104" s="21" t="str">
        <f t="shared" si="23"/>
        <v/>
      </c>
    </row>
    <row r="105" spans="1:10" ht="14.25" customHeight="1" x14ac:dyDescent="0.25">
      <c r="A105" s="6">
        <v>9.1300000000000008</v>
      </c>
      <c r="B105" s="48" t="s">
        <v>125</v>
      </c>
      <c r="C105" s="68"/>
      <c r="D105" s="42">
        <v>0</v>
      </c>
      <c r="E105" s="19" t="str">
        <f t="shared" si="20"/>
        <v/>
      </c>
      <c r="F105" s="20" t="str">
        <f t="shared" si="21"/>
        <v/>
      </c>
      <c r="G105" s="20" t="str">
        <f t="shared" si="22"/>
        <v/>
      </c>
      <c r="H105" s="21" t="str">
        <f t="shared" si="23"/>
        <v/>
      </c>
    </row>
    <row r="106" spans="1:10" ht="14.25" customHeight="1" x14ac:dyDescent="0.25">
      <c r="A106" s="6">
        <v>9.14</v>
      </c>
      <c r="B106" s="48" t="s">
        <v>126</v>
      </c>
      <c r="C106" s="68"/>
      <c r="D106" s="42">
        <v>0</v>
      </c>
      <c r="E106" s="19" t="str">
        <f t="shared" si="20"/>
        <v/>
      </c>
      <c r="F106" s="20" t="str">
        <f t="shared" si="21"/>
        <v/>
      </c>
      <c r="G106" s="20" t="str">
        <f t="shared" si="22"/>
        <v/>
      </c>
      <c r="H106" s="21" t="str">
        <f t="shared" si="23"/>
        <v/>
      </c>
    </row>
    <row r="107" spans="1:10" ht="14.25" customHeight="1" x14ac:dyDescent="0.25">
      <c r="A107" s="6">
        <v>9.15</v>
      </c>
      <c r="B107" s="48" t="s">
        <v>127</v>
      </c>
      <c r="C107" s="68"/>
      <c r="D107" s="42">
        <v>0</v>
      </c>
      <c r="E107" s="19" t="str">
        <f t="shared" si="20"/>
        <v/>
      </c>
      <c r="F107" s="20" t="str">
        <f t="shared" si="21"/>
        <v/>
      </c>
      <c r="G107" s="20" t="str">
        <f t="shared" si="22"/>
        <v/>
      </c>
      <c r="H107" s="21" t="str">
        <f t="shared" si="23"/>
        <v/>
      </c>
    </row>
    <row r="108" spans="1:10" ht="14.25" customHeight="1" x14ac:dyDescent="0.25">
      <c r="A108" s="33" t="s">
        <v>128</v>
      </c>
      <c r="B108" s="34"/>
      <c r="C108" s="35"/>
      <c r="D108" s="46" t="str">
        <f>IF(SUM(D94:D107)=0,"",AVERAGE(D94:D107))</f>
        <v/>
      </c>
      <c r="E108" s="37"/>
      <c r="F108" s="38" t="s">
        <v>39</v>
      </c>
      <c r="G108" s="38"/>
      <c r="H108" s="39" t="str">
        <f>IF(D108="","",(D108/4))</f>
        <v/>
      </c>
      <c r="J108" s="5" t="str">
        <f>IF(H108="","",1)</f>
        <v/>
      </c>
    </row>
    <row r="109" spans="1:10" ht="14.25" customHeight="1" x14ac:dyDescent="0.25">
      <c r="A109" s="70"/>
    </row>
    <row r="110" spans="1:10" ht="14.25" customHeight="1" x14ac:dyDescent="0.25">
      <c r="A110" s="70"/>
    </row>
    <row r="111" spans="1:10" ht="14.25" customHeight="1" x14ac:dyDescent="0.25"/>
    <row r="112" spans="1:10" ht="14.25" customHeight="1" x14ac:dyDescent="0.25">
      <c r="C112" s="71" t="s">
        <v>129</v>
      </c>
      <c r="D112" s="71"/>
      <c r="E112" s="72">
        <f>AVERAGE(H22,H28,H36,H42,H60,H71,H81,H91,H108)</f>
        <v>0.30280448717948721</v>
      </c>
      <c r="F112" s="72"/>
      <c r="G112" s="72"/>
    </row>
    <row r="113" spans="2:10" ht="14.25" customHeight="1" x14ac:dyDescent="0.25">
      <c r="C113" s="71" t="str">
        <f>IF(E112&lt;0.25,"Conlusión: No existen sistemas establecidos",IF(E112&lt;0.5,"Conclusión: Existen deficiencias significativas",IF(E112&lt;0.75,"Conclusión: Se requieren mejoras considerables",IF(E112&lt;0.9,"Conclusión: Satisfactorio con pequeñas mejoras",IF(E112&lt;=1,"Conclusión: En general sistemas debidamente implantados o utilizados"," ")))))</f>
        <v>Conclusión: Existen deficiencias significativas</v>
      </c>
      <c r="D113" s="71"/>
      <c r="E113" s="71"/>
      <c r="F113" s="71"/>
      <c r="G113" s="71"/>
      <c r="J113" s="5">
        <f>SUM(J22:J108)</f>
        <v>4</v>
      </c>
    </row>
    <row r="114" spans="2:10" ht="14.25" customHeight="1" x14ac:dyDescent="0.25"/>
    <row r="115" spans="2:10" ht="14.25" customHeight="1" x14ac:dyDescent="0.25"/>
    <row r="116" spans="2:10" ht="14.25" customHeight="1" x14ac:dyDescent="0.25"/>
    <row r="117" spans="2:10" ht="14.25" customHeight="1" x14ac:dyDescent="0.25"/>
    <row r="118" spans="2:10" ht="14.25" customHeight="1" x14ac:dyDescent="0.25"/>
    <row r="119" spans="2:10" ht="14.25" customHeight="1" x14ac:dyDescent="0.25"/>
    <row r="120" spans="2:10" ht="14.25" customHeight="1" x14ac:dyDescent="0.25">
      <c r="B120" s="73"/>
      <c r="C120" s="73"/>
    </row>
    <row r="121" spans="2:10" ht="14.25" customHeight="1" x14ac:dyDescent="0.25">
      <c r="B121" s="74" t="s">
        <v>130</v>
      </c>
      <c r="C121" s="75">
        <f>H22</f>
        <v>0.11538461538461539</v>
      </c>
    </row>
    <row r="122" spans="2:10" ht="14.25" customHeight="1" x14ac:dyDescent="0.25">
      <c r="B122" s="74" t="s">
        <v>131</v>
      </c>
      <c r="C122" s="75">
        <f>H28</f>
        <v>0.83333333333333337</v>
      </c>
    </row>
    <row r="123" spans="2:10" ht="14.25" customHeight="1" x14ac:dyDescent="0.25">
      <c r="B123" s="74" t="s">
        <v>132</v>
      </c>
      <c r="C123" s="75">
        <f>H36</f>
        <v>0.2</v>
      </c>
    </row>
    <row r="124" spans="2:10" ht="14.25" customHeight="1" x14ac:dyDescent="0.25">
      <c r="B124" s="74" t="s">
        <v>133</v>
      </c>
      <c r="C124" s="75" t="str">
        <f>H42</f>
        <v/>
      </c>
    </row>
    <row r="125" spans="2:10" ht="14.25" customHeight="1" x14ac:dyDescent="0.25">
      <c r="B125" s="74" t="s">
        <v>134</v>
      </c>
      <c r="C125" s="75" t="str">
        <f>H60</f>
        <v/>
      </c>
    </row>
    <row r="126" spans="2:10" ht="14.25" customHeight="1" x14ac:dyDescent="0.25">
      <c r="B126" s="74" t="s">
        <v>135</v>
      </c>
      <c r="C126" s="75">
        <f>H71</f>
        <v>6.25E-2</v>
      </c>
    </row>
    <row r="127" spans="2:10" ht="14.25" customHeight="1" x14ac:dyDescent="0.25">
      <c r="B127" s="74" t="s">
        <v>136</v>
      </c>
      <c r="C127" s="75" t="str">
        <f>H81</f>
        <v/>
      </c>
    </row>
    <row r="128" spans="2:10" ht="14.25" customHeight="1" x14ac:dyDescent="0.25">
      <c r="B128" s="74" t="s">
        <v>137</v>
      </c>
      <c r="C128" s="75" t="str">
        <f>H91</f>
        <v/>
      </c>
    </row>
    <row r="129" spans="2:3" ht="14.25" customHeight="1" x14ac:dyDescent="0.25">
      <c r="B129" s="74" t="s">
        <v>138</v>
      </c>
      <c r="C129" s="75" t="str">
        <f>H108</f>
        <v/>
      </c>
    </row>
    <row r="130" spans="2:3" ht="14.25" customHeight="1" x14ac:dyDescent="0.25">
      <c r="B130" s="76"/>
      <c r="C130" s="77"/>
    </row>
    <row r="131" spans="2:3" ht="14.25" customHeight="1" x14ac:dyDescent="0.25">
      <c r="B131" s="76"/>
      <c r="C131" s="77"/>
    </row>
    <row r="132" spans="2:3" ht="14.25" customHeight="1" x14ac:dyDescent="0.25">
      <c r="B132" s="76"/>
      <c r="C132" s="77"/>
    </row>
    <row r="133" spans="2:3" ht="14.25" customHeight="1" x14ac:dyDescent="0.25">
      <c r="B133" s="76"/>
    </row>
    <row r="134" spans="2:3" ht="14.25" customHeight="1" x14ac:dyDescent="0.25"/>
    <row r="135" spans="2:3" ht="14.25" customHeight="1" x14ac:dyDescent="0.25"/>
    <row r="136" spans="2:3" ht="14.25" customHeight="1" x14ac:dyDescent="0.25"/>
    <row r="137" spans="2:3" ht="14.25" customHeight="1" x14ac:dyDescent="0.25"/>
    <row r="138" spans="2:3" ht="14.25" customHeight="1" x14ac:dyDescent="0.25"/>
    <row r="139" spans="2:3" ht="14.25" customHeight="1" x14ac:dyDescent="0.25"/>
    <row r="140" spans="2:3" ht="14.25" customHeight="1" x14ac:dyDescent="0.25"/>
    <row r="141" spans="2:3" ht="14.25" customHeight="1" x14ac:dyDescent="0.25"/>
    <row r="142" spans="2:3" ht="14.25" customHeight="1" x14ac:dyDescent="0.25"/>
  </sheetData>
  <sheetProtection formatColumns="0" formatRows="0" selectLockedCells="1"/>
  <mergeCells count="38">
    <mergeCell ref="A93:B93"/>
    <mergeCell ref="A108:C108"/>
    <mergeCell ref="F108:G108"/>
    <mergeCell ref="C112:D112"/>
    <mergeCell ref="E112:G112"/>
    <mergeCell ref="C113:G113"/>
    <mergeCell ref="A73:B73"/>
    <mergeCell ref="A81:C81"/>
    <mergeCell ref="F81:G81"/>
    <mergeCell ref="A83:B83"/>
    <mergeCell ref="A91:C91"/>
    <mergeCell ref="F91:G91"/>
    <mergeCell ref="A44:B44"/>
    <mergeCell ref="A60:C60"/>
    <mergeCell ref="F60:G60"/>
    <mergeCell ref="A62:B62"/>
    <mergeCell ref="A71:C71"/>
    <mergeCell ref="F71:G71"/>
    <mergeCell ref="A30:B30"/>
    <mergeCell ref="A36:C36"/>
    <mergeCell ref="F36:G36"/>
    <mergeCell ref="A38:B38"/>
    <mergeCell ref="A42:C42"/>
    <mergeCell ref="F42:G42"/>
    <mergeCell ref="A7:H7"/>
    <mergeCell ref="A8:B8"/>
    <mergeCell ref="A22:C22"/>
    <mergeCell ref="F22:G22"/>
    <mergeCell ref="A24:B24"/>
    <mergeCell ref="A28:C28"/>
    <mergeCell ref="F28:G28"/>
    <mergeCell ref="A1:C6"/>
    <mergeCell ref="E1:H1"/>
    <mergeCell ref="E2:H2"/>
    <mergeCell ref="E3:H3"/>
    <mergeCell ref="E4:H4"/>
    <mergeCell ref="E5:H5"/>
    <mergeCell ref="E6:H6"/>
  </mergeCells>
  <conditionalFormatting sqref="E112 H108 H91 H81 H71 H60 H42 H36 H28 H22">
    <cfRule type="cellIs" dxfId="2" priority="1" stopIfTrue="1" operator="greaterThanOrEqual">
      <formula>0.75</formula>
    </cfRule>
    <cfRule type="cellIs" dxfId="1" priority="2" stopIfTrue="1" operator="lessThan">
      <formula>0.75</formula>
    </cfRule>
  </conditionalFormatting>
  <conditionalFormatting sqref="E108:G108 E91:G91 E9:H21 E74:H80 E81:G81 E63:H70 E71:G71 E60:G60 E45:H59 E22:G22 E84:H90 E42:G42 E39:H41 E31:H35 E36:G36 E25:H27 E28:G28 E94:H107">
    <cfRule type="cellIs" dxfId="0" priority="3" stopIfTrue="1" operator="equal">
      <formula>1</formula>
    </cfRule>
  </conditionalFormatting>
  <printOptions horizontalCentered="1"/>
  <pageMargins left="0.31496062992125984" right="0.19685039370078741" top="0.39" bottom="0.22" header="0" footer="0"/>
  <pageSetup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3. Eval Operativa</vt:lpstr>
      <vt:lpstr>'3. Eval Operativa'!Títulos_a_imprimir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</dc:creator>
  <cp:lastModifiedBy>david garcia</cp:lastModifiedBy>
  <dcterms:created xsi:type="dcterms:W3CDTF">2025-09-07T20:54:41Z</dcterms:created>
  <dcterms:modified xsi:type="dcterms:W3CDTF">2025-09-07T20:55:10Z</dcterms:modified>
</cp:coreProperties>
</file>