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ames\CreditManager\Presentacion\Imagenes\32px\"/>
    </mc:Choice>
  </mc:AlternateContent>
  <xr:revisionPtr revIDLastSave="0" documentId="13_ncr:1_{6518284E-C26A-47FF-9BF9-40E793C8035C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PLAN DE ESTUDIOS PROPUESTO" sheetId="1" r:id="rId1"/>
    <sheet name="ASIGNACION DE CREDITOS " sheetId="9" r:id="rId2"/>
  </sheets>
  <definedNames>
    <definedName name="_xlnm.Print_Area" localSheetId="1">'ASIGNACION DE CREDITOS '!$A$4:$M$89</definedName>
    <definedName name="_xlnm.Print_Area" localSheetId="0">'PLAN DE ESTUDIOS PROPUESTO'!$A$5:$AO$79</definedName>
    <definedName name="_xlnm.Print_Titles" localSheetId="1">'ASIGNACION DE CREDITOS '!$1:$3</definedName>
    <definedName name="_xlnm.Print_Titles" localSheetId="0">'PLAN DE ESTUDIOS PROPUESTO'!$1:$4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4" i="1" l="1"/>
  <c r="B13" i="9"/>
  <c r="B86" i="9" l="1"/>
  <c r="U73" i="1" l="1"/>
  <c r="AO74" i="1"/>
  <c r="AN74" i="1"/>
  <c r="AM74" i="1"/>
  <c r="AO73" i="1"/>
  <c r="AK74" i="1"/>
  <c r="AJ74" i="1"/>
  <c r="AI74" i="1"/>
  <c r="AK73" i="1"/>
  <c r="AG74" i="1"/>
  <c r="AF74" i="1"/>
  <c r="AE74" i="1"/>
  <c r="AG73" i="1"/>
  <c r="AC74" i="1"/>
  <c r="AB74" i="1"/>
  <c r="AA74" i="1"/>
  <c r="AC73" i="1"/>
  <c r="Y74" i="1"/>
  <c r="X74" i="1"/>
  <c r="W74" i="1"/>
  <c r="Y73" i="1"/>
  <c r="U74" i="1"/>
  <c r="T74" i="1"/>
  <c r="S74" i="1"/>
  <c r="Q74" i="1"/>
  <c r="P74" i="1"/>
  <c r="O74" i="1"/>
  <c r="Q73" i="1"/>
  <c r="H74" i="1"/>
  <c r="G74" i="1"/>
  <c r="M74" i="1"/>
  <c r="L74" i="1"/>
  <c r="K74" i="1"/>
  <c r="M73" i="1"/>
  <c r="I74" i="1"/>
  <c r="I73" i="1"/>
  <c r="D74" i="1"/>
  <c r="C74" i="1"/>
  <c r="E73" i="1"/>
  <c r="G86" i="9" l="1"/>
  <c r="H85" i="9"/>
  <c r="I85" i="9" s="1"/>
  <c r="D85" i="9"/>
  <c r="E85" i="9" s="1"/>
  <c r="H84" i="9"/>
  <c r="I84" i="9" s="1"/>
  <c r="D84" i="9"/>
  <c r="E84" i="9" s="1"/>
  <c r="H83" i="9"/>
  <c r="I83" i="9" s="1"/>
  <c r="D83" i="9"/>
  <c r="E83" i="9" s="1"/>
  <c r="H82" i="9"/>
  <c r="I82" i="9" s="1"/>
  <c r="D82" i="9"/>
  <c r="G80" i="9"/>
  <c r="B80" i="9"/>
  <c r="H79" i="9"/>
  <c r="I79" i="9" s="1"/>
  <c r="D79" i="9"/>
  <c r="E79" i="9" s="1"/>
  <c r="H78" i="9"/>
  <c r="I78" i="9" s="1"/>
  <c r="D78" i="9"/>
  <c r="E78" i="9" s="1"/>
  <c r="H77" i="9"/>
  <c r="I77" i="9" s="1"/>
  <c r="D77" i="9"/>
  <c r="E77" i="9" s="1"/>
  <c r="H76" i="9"/>
  <c r="I76" i="9" s="1"/>
  <c r="D76" i="9"/>
  <c r="E76" i="9" s="1"/>
  <c r="H75" i="9"/>
  <c r="I75" i="9" s="1"/>
  <c r="D75" i="9"/>
  <c r="E75" i="9" s="1"/>
  <c r="H74" i="9"/>
  <c r="I74" i="9" s="1"/>
  <c r="D74" i="9"/>
  <c r="G72" i="9"/>
  <c r="B72" i="9"/>
  <c r="I71" i="9"/>
  <c r="H71" i="9"/>
  <c r="E71" i="9"/>
  <c r="D71" i="9"/>
  <c r="I70" i="9"/>
  <c r="H70" i="9"/>
  <c r="E70" i="9"/>
  <c r="D70" i="9"/>
  <c r="H69" i="9"/>
  <c r="D69" i="9"/>
  <c r="E69" i="9" s="1"/>
  <c r="H68" i="9"/>
  <c r="I68" i="9" s="1"/>
  <c r="D68" i="9"/>
  <c r="E68" i="9" s="1"/>
  <c r="H67" i="9"/>
  <c r="I67" i="9" s="1"/>
  <c r="D67" i="9"/>
  <c r="E67" i="9" s="1"/>
  <c r="H66" i="9"/>
  <c r="I66" i="9" s="1"/>
  <c r="D66" i="9"/>
  <c r="E66" i="9" s="1"/>
  <c r="D64" i="9"/>
  <c r="B64" i="9"/>
  <c r="I63" i="9"/>
  <c r="H63" i="9"/>
  <c r="E63" i="9"/>
  <c r="D63" i="9"/>
  <c r="I62" i="9"/>
  <c r="H62" i="9"/>
  <c r="E62" i="9"/>
  <c r="D62" i="9"/>
  <c r="I61" i="9"/>
  <c r="H61" i="9"/>
  <c r="E61" i="9"/>
  <c r="D61" i="9"/>
  <c r="I60" i="9"/>
  <c r="H60" i="9"/>
  <c r="E60" i="9"/>
  <c r="D60" i="9"/>
  <c r="I59" i="9"/>
  <c r="I64" i="9" s="1"/>
  <c r="H59" i="9"/>
  <c r="E59" i="9"/>
  <c r="D59" i="9"/>
  <c r="H58" i="9"/>
  <c r="D58" i="9"/>
  <c r="E58" i="9" s="1"/>
  <c r="D56" i="9"/>
  <c r="B56" i="9"/>
  <c r="G55" i="9"/>
  <c r="H55" i="9" s="1"/>
  <c r="I55" i="9" s="1"/>
  <c r="E55" i="9"/>
  <c r="I54" i="9"/>
  <c r="H54" i="9"/>
  <c r="E54" i="9"/>
  <c r="D54" i="9"/>
  <c r="H53" i="9"/>
  <c r="D53" i="9"/>
  <c r="I52" i="9"/>
  <c r="H52" i="9"/>
  <c r="E52" i="9"/>
  <c r="D52" i="9"/>
  <c r="I51" i="9"/>
  <c r="H51" i="9"/>
  <c r="E51" i="9"/>
  <c r="D51" i="9"/>
  <c r="I50" i="9"/>
  <c r="H50" i="9"/>
  <c r="E50" i="9"/>
  <c r="D50" i="9"/>
  <c r="I49" i="9"/>
  <c r="H49" i="9"/>
  <c r="E49" i="9"/>
  <c r="D49" i="9"/>
  <c r="G47" i="9"/>
  <c r="B47" i="9"/>
  <c r="H46" i="9"/>
  <c r="I46" i="9" s="1"/>
  <c r="D46" i="9"/>
  <c r="E46" i="9" s="1"/>
  <c r="H45" i="9"/>
  <c r="I45" i="9" s="1"/>
  <c r="D45" i="9"/>
  <c r="E45" i="9" s="1"/>
  <c r="H44" i="9"/>
  <c r="I44" i="9" s="1"/>
  <c r="D44" i="9"/>
  <c r="E44" i="9" s="1"/>
  <c r="H43" i="9"/>
  <c r="I43" i="9" s="1"/>
  <c r="D43" i="9"/>
  <c r="E43" i="9" s="1"/>
  <c r="H42" i="9"/>
  <c r="D42" i="9"/>
  <c r="E42" i="9" s="1"/>
  <c r="H41" i="9"/>
  <c r="D41" i="9"/>
  <c r="B39" i="9"/>
  <c r="E38" i="9"/>
  <c r="G38" i="9" s="1"/>
  <c r="H38" i="9" s="1"/>
  <c r="I38" i="9" s="1"/>
  <c r="H37" i="9"/>
  <c r="I37" i="9" s="1"/>
  <c r="D37" i="9"/>
  <c r="E37" i="9" s="1"/>
  <c r="H36" i="9"/>
  <c r="I36" i="9" s="1"/>
  <c r="D36" i="9"/>
  <c r="E36" i="9" s="1"/>
  <c r="H35" i="9"/>
  <c r="I35" i="9" s="1"/>
  <c r="D35" i="9"/>
  <c r="E35" i="9" s="1"/>
  <c r="H34" i="9"/>
  <c r="I34" i="9" s="1"/>
  <c r="D34" i="9"/>
  <c r="E34" i="9" s="1"/>
  <c r="H33" i="9"/>
  <c r="D33" i="9"/>
  <c r="E33" i="9" s="1"/>
  <c r="G31" i="9"/>
  <c r="B31" i="9"/>
  <c r="H30" i="9"/>
  <c r="I30" i="9" s="1"/>
  <c r="D30" i="9"/>
  <c r="E30" i="9" s="1"/>
  <c r="H29" i="9"/>
  <c r="D29" i="9"/>
  <c r="H28" i="9"/>
  <c r="D28" i="9"/>
  <c r="E28" i="9" s="1"/>
  <c r="H27" i="9"/>
  <c r="I27" i="9" s="1"/>
  <c r="D27" i="9"/>
  <c r="E27" i="9" s="1"/>
  <c r="H26" i="9"/>
  <c r="I26" i="9" s="1"/>
  <c r="D26" i="9"/>
  <c r="E26" i="9" s="1"/>
  <c r="H25" i="9"/>
  <c r="I25" i="9" s="1"/>
  <c r="D25" i="9"/>
  <c r="E25" i="9" s="1"/>
  <c r="H24" i="9"/>
  <c r="D24" i="9"/>
  <c r="E24" i="9" s="1"/>
  <c r="G22" i="9"/>
  <c r="B22" i="9"/>
  <c r="H21" i="9"/>
  <c r="D21" i="9"/>
  <c r="E21" i="9" s="1"/>
  <c r="H20" i="9"/>
  <c r="I20" i="9" s="1"/>
  <c r="D20" i="9"/>
  <c r="E20" i="9" s="1"/>
  <c r="H19" i="9"/>
  <c r="I19" i="9" s="1"/>
  <c r="D19" i="9"/>
  <c r="E19" i="9" s="1"/>
  <c r="H18" i="9"/>
  <c r="I18" i="9" s="1"/>
  <c r="D18" i="9"/>
  <c r="E18" i="9" s="1"/>
  <c r="H17" i="9"/>
  <c r="I17" i="9" s="1"/>
  <c r="D17" i="9"/>
  <c r="E17" i="9" s="1"/>
  <c r="H16" i="9"/>
  <c r="I16" i="9" s="1"/>
  <c r="D16" i="9"/>
  <c r="E16" i="9" s="1"/>
  <c r="H15" i="9"/>
  <c r="D15" i="9"/>
  <c r="I12" i="9"/>
  <c r="H12" i="9"/>
  <c r="D12" i="9"/>
  <c r="E12" i="9" s="1"/>
  <c r="I11" i="9"/>
  <c r="H11" i="9"/>
  <c r="D11" i="9"/>
  <c r="E11" i="9" s="1"/>
  <c r="I10" i="9"/>
  <c r="H10" i="9"/>
  <c r="D10" i="9"/>
  <c r="E10" i="9" s="1"/>
  <c r="I9" i="9"/>
  <c r="H9" i="9"/>
  <c r="D9" i="9"/>
  <c r="E9" i="9" s="1"/>
  <c r="I8" i="9"/>
  <c r="H8" i="9"/>
  <c r="D8" i="9"/>
  <c r="E8" i="9" s="1"/>
  <c r="I7" i="9"/>
  <c r="H7" i="9"/>
  <c r="D7" i="9"/>
  <c r="E7" i="9" s="1"/>
  <c r="I6" i="9"/>
  <c r="H6" i="9"/>
  <c r="D6" i="9"/>
  <c r="E6" i="9" s="1"/>
  <c r="H5" i="9"/>
  <c r="D5" i="9"/>
  <c r="B87" i="9" l="1"/>
  <c r="I80" i="9"/>
  <c r="D22" i="9"/>
  <c r="D86" i="9"/>
  <c r="D31" i="9"/>
  <c r="I22" i="9"/>
  <c r="E82" i="9"/>
  <c r="E86" i="9" s="1"/>
  <c r="E56" i="9"/>
  <c r="I86" i="9"/>
  <c r="I31" i="9"/>
  <c r="E39" i="9"/>
  <c r="I47" i="9"/>
  <c r="I72" i="9"/>
  <c r="D80" i="9"/>
  <c r="E72" i="9"/>
  <c r="D39" i="9"/>
  <c r="D47" i="9"/>
  <c r="E41" i="9"/>
  <c r="E47" i="9" s="1"/>
  <c r="I56" i="9"/>
  <c r="G56" i="9"/>
  <c r="D13" i="9"/>
  <c r="E5" i="9"/>
  <c r="E13" i="9" s="1"/>
  <c r="E15" i="9"/>
  <c r="E22" i="9" s="1"/>
  <c r="E31" i="9"/>
  <c r="I39" i="9"/>
  <c r="G39" i="9"/>
  <c r="E64" i="9"/>
  <c r="D72" i="9"/>
  <c r="E74" i="9"/>
  <c r="E80" i="9" s="1"/>
  <c r="E87" i="9" l="1"/>
  <c r="I13" i="9"/>
  <c r="I87" i="9" s="1"/>
  <c r="D87" i="9"/>
  <c r="AI79" i="1" l="1"/>
  <c r="G87" i="9"/>
  <c r="G64" i="9"/>
</calcChain>
</file>

<file path=xl/sharedStrings.xml><?xml version="1.0" encoding="utf-8"?>
<sst xmlns="http://schemas.openxmlformats.org/spreadsheetml/2006/main" count="560" uniqueCount="247">
  <si>
    <t>CICLO BASICO DE INGENIERIA</t>
  </si>
  <si>
    <t>Mecánica</t>
  </si>
  <si>
    <t>Ondas</t>
  </si>
  <si>
    <t>Humanidades I</t>
  </si>
  <si>
    <t>Humanidades II</t>
  </si>
  <si>
    <t>CICLO PROFESIONAL DE SISTEMAS</t>
  </si>
  <si>
    <t>CICLO DE PROFUNDIZACION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</si>
  <si>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</si>
  <si>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</si>
  <si>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</si>
  <si>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</si>
  <si>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</si>
  <si>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</si>
  <si>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</si>
  <si>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</si>
  <si>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</si>
  <si>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</si>
  <si>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MT303B</t>
  </si>
  <si>
    <t>AE101</t>
  </si>
  <si>
    <t>MT301B</t>
  </si>
  <si>
    <t>ING301</t>
  </si>
  <si>
    <t>ING302</t>
  </si>
  <si>
    <t>SS556</t>
  </si>
  <si>
    <t>AI432</t>
  </si>
  <si>
    <t>Ingles I</t>
  </si>
  <si>
    <t>Ingles II</t>
  </si>
  <si>
    <t>Calculo Diferencial</t>
  </si>
  <si>
    <t>Calculo Integral</t>
  </si>
  <si>
    <t>Electromagnetismo</t>
  </si>
  <si>
    <t>Ingenieria Aplicada</t>
  </si>
  <si>
    <t>Comun. Oral y Escrita I</t>
  </si>
  <si>
    <t>Formacion Complementaria</t>
  </si>
  <si>
    <t>Formacion Investigativa</t>
  </si>
  <si>
    <t>Proyecto de Grado I</t>
  </si>
  <si>
    <t>Calculo                   Multivariable</t>
  </si>
  <si>
    <t>Electiva Ciencias Adm, Economicas y Contables II</t>
  </si>
  <si>
    <t>Introduccion a la Ing. de Sistemas</t>
  </si>
  <si>
    <t>Programacion de Computadores I</t>
  </si>
  <si>
    <t>Programacion de Computadores II</t>
  </si>
  <si>
    <t>Estructura de Datos</t>
  </si>
  <si>
    <t>Ecuaciones Diferenciales</t>
  </si>
  <si>
    <t>UPC01</t>
  </si>
  <si>
    <t>UPC04</t>
  </si>
  <si>
    <t>Ingles III</t>
  </si>
  <si>
    <t>Ingles IV</t>
  </si>
  <si>
    <t>CA</t>
  </si>
  <si>
    <t>CR</t>
  </si>
  <si>
    <t>NOMBRE</t>
  </si>
  <si>
    <t>HCA</t>
  </si>
  <si>
    <t>CA :  Codigo de la Asignatura</t>
  </si>
  <si>
    <t>CR : Creditos</t>
  </si>
  <si>
    <t>Nombre : Nombre de la Asignatura</t>
  </si>
  <si>
    <t>Area Ciencias Basicas</t>
  </si>
  <si>
    <t xml:space="preserve">Catedra Upecista </t>
  </si>
  <si>
    <t>Mecanica</t>
  </si>
  <si>
    <t>Algrebra Lineal</t>
  </si>
  <si>
    <t xml:space="preserve">Matematicas Discretas </t>
  </si>
  <si>
    <t>Totales</t>
  </si>
  <si>
    <t>HT : Horas Teoricas</t>
  </si>
  <si>
    <t>HP : Horas Practicas</t>
  </si>
  <si>
    <t>HT</t>
  </si>
  <si>
    <t>HP</t>
  </si>
  <si>
    <t>HCA : Hora Clase Asignatura</t>
  </si>
  <si>
    <t>Estadistica Descriptiva e Inferencial</t>
  </si>
  <si>
    <t>Metodologia de Investigacion</t>
  </si>
  <si>
    <t>Programacion de Computadores III</t>
  </si>
  <si>
    <t>Arquitectura de Computadores</t>
  </si>
  <si>
    <t>Seminario de Investigacion</t>
  </si>
  <si>
    <t>Ingenieria de Software I</t>
  </si>
  <si>
    <t>Ingenieria Economica</t>
  </si>
  <si>
    <t>Programacion Web</t>
  </si>
  <si>
    <t>Investigacion   de Operaciones</t>
  </si>
  <si>
    <t>Sistemas Operativos</t>
  </si>
  <si>
    <t>Ingenieria de Software II</t>
  </si>
  <si>
    <t>Redes y Comunicaciones</t>
  </si>
  <si>
    <t>Computacion  Grafica</t>
  </si>
  <si>
    <t>Modelos y Simulacion</t>
  </si>
  <si>
    <t>Base de Datos</t>
  </si>
  <si>
    <t>Inteligencia Artificial</t>
  </si>
  <si>
    <t>Proyecto Grado II</t>
  </si>
  <si>
    <t xml:space="preserve">Fundamento de Administracion </t>
  </si>
  <si>
    <t xml:space="preserve">Auditoria de Sistemas </t>
  </si>
  <si>
    <t>Electiva Basica de Ingenieria</t>
  </si>
  <si>
    <t>Area de ciencias basicas de la ingeniería</t>
  </si>
  <si>
    <t>Comun. Oral y Escrita II</t>
  </si>
  <si>
    <t>Calculo diferencial</t>
  </si>
  <si>
    <t>Algebra lineal</t>
  </si>
  <si>
    <t>Fundamentos de programación</t>
  </si>
  <si>
    <t xml:space="preserve">Introducción a la ingeniería de sistemas </t>
  </si>
  <si>
    <t>Comunicación oral y escrita I</t>
  </si>
  <si>
    <t>Cátedra upecista</t>
  </si>
  <si>
    <t>Calculo integral</t>
  </si>
  <si>
    <t>Matemáticas discretas</t>
  </si>
  <si>
    <t>Programación de computadores I</t>
  </si>
  <si>
    <t>Comunicación oral y escrita II</t>
  </si>
  <si>
    <t>Calculo multivariable</t>
  </si>
  <si>
    <t>Programación de computadores II</t>
  </si>
  <si>
    <t>Estructura de datos</t>
  </si>
  <si>
    <t>Fundamentos de administración</t>
  </si>
  <si>
    <t>Metodología de  investigación</t>
  </si>
  <si>
    <t>Ecuaciones diferenciales</t>
  </si>
  <si>
    <t>Estadística descriptiva e inferencial</t>
  </si>
  <si>
    <t>Programación de computadores III</t>
  </si>
  <si>
    <t>Base de datos</t>
  </si>
  <si>
    <t>Seminario de  investigación</t>
  </si>
  <si>
    <t>Análisis y métodos numéricos</t>
  </si>
  <si>
    <t>Investigación de operaciones</t>
  </si>
  <si>
    <t>Arquitectura de computadores</t>
  </si>
  <si>
    <t>Programación web</t>
  </si>
  <si>
    <t>Ingeniería de software I</t>
  </si>
  <si>
    <t>Ingeniería económica</t>
  </si>
  <si>
    <t> Sistemas operativos</t>
  </si>
  <si>
    <t> Modelos y simulación</t>
  </si>
  <si>
    <t> Ingeniería de software II</t>
  </si>
  <si>
    <t> Redes y comunicaciones</t>
  </si>
  <si>
    <t> Inteligencia artificial</t>
  </si>
  <si>
    <t> Sistemas de información</t>
  </si>
  <si>
    <t> Electiva de gestión ambiental</t>
  </si>
  <si>
    <t> Electiva básica de ingeniería</t>
  </si>
  <si>
    <t> Computación grafica</t>
  </si>
  <si>
    <t> Auditoria de Sistemas</t>
  </si>
  <si>
    <t> Proyecto de grado I</t>
  </si>
  <si>
    <t>ASIGNATURA</t>
  </si>
  <si>
    <t>Horas presenciales / semana</t>
  </si>
  <si>
    <t>Horas independientes / semana</t>
  </si>
  <si>
    <t>Total horas  / semana</t>
  </si>
  <si>
    <t>Numero de semanas semestre</t>
  </si>
  <si>
    <t>Total horas semestre</t>
  </si>
  <si>
    <t>Total / 48= Creditos</t>
  </si>
  <si>
    <t>No. Creditos</t>
  </si>
  <si>
    <t>Habilitable</t>
  </si>
  <si>
    <t>Homologable</t>
  </si>
  <si>
    <t>validable</t>
  </si>
  <si>
    <t>PREREQUISITOS</t>
  </si>
  <si>
    <t xml:space="preserve">Tipo de asignatura </t>
  </si>
  <si>
    <t>T- TP</t>
  </si>
  <si>
    <t>PRIMER SEMESTRE</t>
  </si>
  <si>
    <t>T</t>
  </si>
  <si>
    <t>TP</t>
  </si>
  <si>
    <t>Subtotal</t>
  </si>
  <si>
    <t>SEGUNDO SEMESTRE</t>
  </si>
  <si>
    <t>TERCER SEMESTRE</t>
  </si>
  <si>
    <t>CUARTO SEMESTRE</t>
  </si>
  <si>
    <t>QUINTO SEMESTRE</t>
  </si>
  <si>
    <t>SEXTO SEMESTRE</t>
  </si>
  <si>
    <t>SEPTIMO SEMESTRE</t>
  </si>
  <si>
    <t>OCTAVO SEMESTRE</t>
  </si>
  <si>
    <t>NOVENO SEMESTRE</t>
  </si>
  <si>
    <t>DECIMO SEMESTRE</t>
  </si>
  <si>
    <t>TOTAL ASIGNATURAS</t>
  </si>
  <si>
    <t>Gestión de proyectos de TI</t>
  </si>
  <si>
    <t>Gestión de Proyectos TI</t>
  </si>
  <si>
    <t xml:space="preserve">Programación Móvil </t>
  </si>
  <si>
    <t>Programación Móvil</t>
  </si>
  <si>
    <t> Proyecto de grado II</t>
  </si>
  <si>
    <t xml:space="preserve">Seguridad Informatica </t>
  </si>
  <si>
    <t>Etica profesional</t>
  </si>
  <si>
    <t>Etica Profesional</t>
  </si>
  <si>
    <t xml:space="preserve">Catedra de negocios </t>
  </si>
  <si>
    <t>Electiva Profundización I</t>
  </si>
  <si>
    <t>Electiva Profundización III</t>
  </si>
  <si>
    <t>Electiva Profundización IV</t>
  </si>
  <si>
    <t>Electiva Profundización V</t>
  </si>
  <si>
    <t> Electiva de profundización II</t>
  </si>
  <si>
    <t> Electiva de profundización III</t>
  </si>
  <si>
    <t xml:space="preserve">Legislación de sistemas </t>
  </si>
  <si>
    <t>Humaniidades II</t>
  </si>
  <si>
    <t>Analisis y Metodos Numericos</t>
  </si>
  <si>
    <t>Actividad deportiva o cultural</t>
  </si>
  <si>
    <t>PROGRAMA DE INGENIERIA DE SISTEMAS -  2018</t>
  </si>
  <si>
    <t>Catedra de Negocios Internacionales</t>
  </si>
  <si>
    <t>Legislación de Sistemas</t>
  </si>
  <si>
    <t xml:space="preserve">Electiva Ciencias Adm, Economicas y Contables </t>
  </si>
  <si>
    <t>Formulacion y Evaluacion de Proyectos de Ingenieria</t>
  </si>
  <si>
    <t>SS472</t>
  </si>
  <si>
    <t>UPC05</t>
  </si>
  <si>
    <t>UPC06</t>
  </si>
  <si>
    <t>UPC07</t>
  </si>
  <si>
    <t>UPC08</t>
  </si>
  <si>
    <t>UPC09</t>
  </si>
  <si>
    <t>EC105</t>
  </si>
  <si>
    <t>SI</t>
  </si>
  <si>
    <t>NO</t>
  </si>
  <si>
    <t>Programación de computadores III y Base de datos</t>
  </si>
  <si>
    <t>Base de Datos Avanzada</t>
  </si>
  <si>
    <t>SS473</t>
  </si>
  <si>
    <t xml:space="preserve">Base de Datos Avanzada </t>
  </si>
  <si>
    <t>Electiva Gestion Ambiental</t>
  </si>
  <si>
    <t>Sistemas de información</t>
  </si>
  <si>
    <t>Redes y comunicaciones</t>
  </si>
  <si>
    <t> Electiva de profundización IV</t>
  </si>
  <si>
    <t> Electiva de profundización V</t>
  </si>
  <si>
    <t>Actividad cultural o deportiva II</t>
  </si>
  <si>
    <t>MT104</t>
  </si>
  <si>
    <t>FS202</t>
  </si>
  <si>
    <t>MT331</t>
  </si>
  <si>
    <t>FS329</t>
  </si>
  <si>
    <t>MT402</t>
  </si>
  <si>
    <t>FS400</t>
  </si>
  <si>
    <t>MT203</t>
  </si>
  <si>
    <t>MT403</t>
  </si>
  <si>
    <t>MT309</t>
  </si>
  <si>
    <t>AI700</t>
  </si>
  <si>
    <t>FC407</t>
  </si>
  <si>
    <t>SS900</t>
  </si>
  <si>
    <t>SS407</t>
  </si>
  <si>
    <t>Algoritmos y Fundamento de Programacion</t>
  </si>
  <si>
    <t>SS200</t>
  </si>
  <si>
    <t>SS105</t>
  </si>
  <si>
    <t>SS300</t>
  </si>
  <si>
    <t>SS301</t>
  </si>
  <si>
    <t>SS462</t>
  </si>
  <si>
    <t>SS463</t>
  </si>
  <si>
    <t>SS500</t>
  </si>
  <si>
    <t>SS501</t>
  </si>
  <si>
    <t>SS601</t>
  </si>
  <si>
    <t>SS602</t>
  </si>
  <si>
    <t>SS603</t>
  </si>
  <si>
    <t>SS600</t>
  </si>
  <si>
    <t>SS801</t>
  </si>
  <si>
    <t>SS802</t>
  </si>
  <si>
    <t>SS803</t>
  </si>
  <si>
    <t>SS804</t>
  </si>
  <si>
    <t>SS704</t>
  </si>
  <si>
    <t>SS703</t>
  </si>
  <si>
    <t>SS700</t>
  </si>
  <si>
    <t>SS701</t>
  </si>
  <si>
    <t>SS902</t>
  </si>
  <si>
    <t>SS904</t>
  </si>
  <si>
    <t>SS111</t>
  </si>
  <si>
    <t>SS901</t>
  </si>
  <si>
    <t>Electiva Profundización II</t>
  </si>
  <si>
    <t>SS110</t>
  </si>
  <si>
    <t>SS112</t>
  </si>
  <si>
    <t>SS903</t>
  </si>
  <si>
    <t>SS113</t>
  </si>
  <si>
    <t>UPC10</t>
  </si>
  <si>
    <t xml:space="preserve">Actividad Deportiva </t>
  </si>
  <si>
    <t xml:space="preserve">Actividad  Cultural </t>
  </si>
  <si>
    <t>HM201</t>
  </si>
  <si>
    <t>HM202</t>
  </si>
  <si>
    <t>OG102</t>
  </si>
  <si>
    <t>PG200</t>
  </si>
  <si>
    <t>Lengua Extranjera Lectura</t>
  </si>
  <si>
    <t xml:space="preserve">Lengua Extranjera Gramatica </t>
  </si>
  <si>
    <t xml:space="preserve">Lengua Extranjera Escritura </t>
  </si>
  <si>
    <t xml:space="preserve">Lengua Extranjera Conversacion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</si>
</sst>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BFFA5"/>
        <bgColor indexed="64"/>
      </patternFill>
    </fill>
    <fill>
      <patternFill patternType="solid">
        <fgColor rgb="FFD5FFE8"/>
        <bgColor indexed="64"/>
      </patternFill>
    </fill>
    <fill>
      <patternFill patternType="solid">
        <fgColor rgb="FFFFFFD1"/>
        <bgColor indexed="64"/>
      </patternFill>
    </fill>
    <fill>
      <patternFill patternType="solid">
        <fgColor rgb="FFDDFFE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74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5" borderId="0" xfId="0" applyFont="1" applyFill="1"/>
    <xf numFmtId="0" fontId="4" fillId="5" borderId="0" xfId="0" applyFont="1" applyFill="1" applyBorder="1"/>
    <xf numFmtId="0" fontId="4" fillId="5" borderId="0" xfId="0" applyFont="1" applyFill="1" applyBorder="1" applyAlignment="1">
      <alignment horizontal="center"/>
    </xf>
    <xf numFmtId="0" fontId="4" fillId="6" borderId="0" xfId="0" applyFont="1" applyFill="1"/>
    <xf numFmtId="0" fontId="4" fillId="6" borderId="0" xfId="0" applyFont="1" applyFill="1" applyBorder="1"/>
    <xf numFmtId="0" fontId="4" fillId="6" borderId="0" xfId="0" applyFont="1" applyFill="1" applyAlignment="1">
      <alignment horizontal="center"/>
    </xf>
    <xf numFmtId="0" fontId="4" fillId="6" borderId="0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center"/>
    </xf>
    <xf numFmtId="0" fontId="4" fillId="7" borderId="0" xfId="0" applyFont="1" applyFill="1" applyBorder="1"/>
    <xf numFmtId="0" fontId="4" fillId="7" borderId="0" xfId="0" applyFont="1" applyFill="1" applyAlignment="1">
      <alignment horizontal="center"/>
    </xf>
    <xf numFmtId="0" fontId="4" fillId="7" borderId="0" xfId="0" applyFont="1" applyFill="1"/>
    <xf numFmtId="0" fontId="4" fillId="7" borderId="0" xfId="0" applyFont="1" applyFill="1" applyBorder="1" applyAlignment="1">
      <alignment horizontal="left"/>
    </xf>
    <xf numFmtId="0" fontId="4" fillId="7" borderId="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/>
    <xf numFmtId="0" fontId="7" fillId="5" borderId="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1" xfId="0" applyFont="1" applyFill="1" applyBorder="1"/>
    <xf numFmtId="0" fontId="4" fillId="2" borderId="13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5" borderId="11" xfId="0" applyFont="1" applyFill="1" applyBorder="1"/>
    <xf numFmtId="0" fontId="4" fillId="5" borderId="11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6" borderId="11" xfId="0" applyFont="1" applyFill="1" applyBorder="1"/>
    <xf numFmtId="0" fontId="4" fillId="7" borderId="11" xfId="0" applyFont="1" applyFill="1" applyBorder="1"/>
    <xf numFmtId="0" fontId="4" fillId="7" borderId="11" xfId="0" applyFont="1" applyFill="1" applyBorder="1" applyAlignment="1">
      <alignment horizontal="center"/>
    </xf>
    <xf numFmtId="0" fontId="4" fillId="2" borderId="13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/>
    </xf>
    <xf numFmtId="0" fontId="7" fillId="9" borderId="3" xfId="0" applyFont="1" applyFill="1" applyBorder="1" applyAlignment="1">
      <alignment horizontal="center"/>
    </xf>
    <xf numFmtId="0" fontId="7" fillId="5" borderId="0" xfId="0" applyFont="1" applyFill="1" applyBorder="1"/>
    <xf numFmtId="0" fontId="4" fillId="9" borderId="3" xfId="0" applyFont="1" applyFill="1" applyBorder="1" applyAlignment="1">
      <alignment horizontal="center"/>
    </xf>
    <xf numFmtId="0" fontId="9" fillId="13" borderId="4" xfId="1" applyFont="1" applyFill="1" applyBorder="1" applyAlignment="1">
      <alignment horizontal="center" vertical="center" wrapText="1"/>
    </xf>
    <xf numFmtId="0" fontId="10" fillId="0" borderId="0" xfId="0" applyFont="1"/>
    <xf numFmtId="0" fontId="9" fillId="13" borderId="5" xfId="1" applyFont="1" applyFill="1" applyBorder="1" applyAlignment="1">
      <alignment horizontal="center" vertical="center" wrapText="1"/>
    </xf>
    <xf numFmtId="0" fontId="9" fillId="13" borderId="6" xfId="1" applyFont="1" applyFill="1" applyBorder="1" applyAlignment="1">
      <alignment horizontal="center" vertical="center" wrapText="1"/>
    </xf>
    <xf numFmtId="0" fontId="9" fillId="14" borderId="18" xfId="1" applyFont="1" applyFill="1" applyBorder="1" applyAlignment="1">
      <alignment vertical="center" wrapText="1"/>
    </xf>
    <xf numFmtId="0" fontId="9" fillId="14" borderId="12" xfId="1" applyFont="1" applyFill="1" applyBorder="1" applyAlignment="1">
      <alignment horizontal="center" vertical="center" wrapText="1"/>
    </xf>
    <xf numFmtId="0" fontId="9" fillId="14" borderId="9" xfId="1" applyFont="1" applyFill="1" applyBorder="1" applyAlignment="1">
      <alignment horizontal="center" vertical="center" wrapText="1"/>
    </xf>
    <xf numFmtId="0" fontId="9" fillId="14" borderId="10" xfId="1" applyFont="1" applyFill="1" applyBorder="1" applyAlignment="1">
      <alignment vertical="center" wrapText="1"/>
    </xf>
    <xf numFmtId="0" fontId="10" fillId="0" borderId="3" xfId="0" applyFont="1" applyFill="1" applyBorder="1" applyAlignment="1">
      <alignment horizontal="justify" vertical="center" wrapText="1"/>
    </xf>
    <xf numFmtId="0" fontId="10" fillId="0" borderId="3" xfId="1" applyFont="1" applyFill="1" applyBorder="1" applyAlignment="1">
      <alignment horizontal="center" vertical="center" wrapText="1"/>
    </xf>
    <xf numFmtId="2" fontId="10" fillId="0" borderId="3" xfId="1" applyNumberFormat="1" applyFont="1" applyFill="1" applyBorder="1" applyAlignment="1">
      <alignment horizontal="center" vertical="center" wrapText="1"/>
    </xf>
    <xf numFmtId="1" fontId="10" fillId="0" borderId="3" xfId="1" applyNumberFormat="1" applyFont="1" applyFill="1" applyBorder="1" applyAlignment="1">
      <alignment horizontal="center" vertical="center" wrapText="1"/>
    </xf>
    <xf numFmtId="0" fontId="9" fillId="0" borderId="3" xfId="1" applyFont="1" applyFill="1" applyBorder="1" applyAlignment="1">
      <alignment vertical="center" wrapText="1"/>
    </xf>
    <xf numFmtId="0" fontId="10" fillId="0" borderId="3" xfId="0" applyFont="1" applyFill="1" applyBorder="1" applyAlignment="1">
      <alignment vertical="center" wrapText="1"/>
    </xf>
    <xf numFmtId="0" fontId="10" fillId="0" borderId="3" xfId="0" applyFont="1" applyBorder="1" applyAlignment="1">
      <alignment horizontal="justify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/>
    </xf>
    <xf numFmtId="0" fontId="10" fillId="0" borderId="3" xfId="0" applyFont="1" applyBorder="1" applyAlignment="1">
      <alignment vertical="center" wrapText="1"/>
    </xf>
    <xf numFmtId="0" fontId="10" fillId="0" borderId="3" xfId="0" applyFont="1" applyBorder="1" applyAlignment="1">
      <alignment horizontal="justify" vertical="center"/>
    </xf>
    <xf numFmtId="0" fontId="9" fillId="10" borderId="6" xfId="1" applyFont="1" applyFill="1" applyBorder="1" applyAlignment="1">
      <alignment horizontal="justify" vertical="center" wrapText="1"/>
    </xf>
    <xf numFmtId="0" fontId="9" fillId="10" borderId="6" xfId="1" applyFont="1" applyFill="1" applyBorder="1" applyAlignment="1">
      <alignment horizontal="center" vertical="center" wrapText="1"/>
    </xf>
    <xf numFmtId="1" fontId="9" fillId="10" borderId="6" xfId="1" applyNumberFormat="1" applyFont="1" applyFill="1" applyBorder="1" applyAlignment="1">
      <alignment horizontal="center" vertical="center" wrapText="1"/>
    </xf>
    <xf numFmtId="0" fontId="9" fillId="14" borderId="15" xfId="1" applyFont="1" applyFill="1" applyBorder="1" applyAlignment="1">
      <alignment vertical="center" wrapText="1"/>
    </xf>
    <xf numFmtId="2" fontId="10" fillId="0" borderId="3" xfId="1" applyNumberFormat="1" applyFont="1" applyBorder="1" applyAlignment="1">
      <alignment horizontal="center" vertical="center" wrapText="1"/>
    </xf>
    <xf numFmtId="1" fontId="10" fillId="0" borderId="3" xfId="1" applyNumberFormat="1" applyFont="1" applyBorder="1" applyAlignment="1">
      <alignment horizontal="center" vertical="center" wrapText="1"/>
    </xf>
    <xf numFmtId="0" fontId="10" fillId="0" borderId="3" xfId="1" applyFont="1" applyFill="1" applyBorder="1" applyAlignment="1">
      <alignment vertical="center"/>
    </xf>
    <xf numFmtId="0" fontId="10" fillId="0" borderId="3" xfId="1" applyFont="1" applyFill="1" applyBorder="1" applyAlignment="1">
      <alignment horizontal="justify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3" xfId="1" applyFont="1" applyFill="1" applyBorder="1" applyAlignment="1">
      <alignment horizontal="center" vertical="center"/>
    </xf>
    <xf numFmtId="1" fontId="9" fillId="10" borderId="3" xfId="1" applyNumberFormat="1" applyFont="1" applyFill="1" applyBorder="1" applyAlignment="1">
      <alignment horizontal="center" vertical="center" wrapText="1"/>
    </xf>
    <xf numFmtId="0" fontId="10" fillId="10" borderId="3" xfId="1" applyFont="1" applyFill="1" applyBorder="1" applyAlignment="1">
      <alignment vertical="center"/>
    </xf>
    <xf numFmtId="0" fontId="10" fillId="0" borderId="3" xfId="1" applyFont="1" applyBorder="1" applyAlignment="1">
      <alignment vertical="center"/>
    </xf>
    <xf numFmtId="0" fontId="9" fillId="10" borderId="3" xfId="1" applyFont="1" applyFill="1" applyBorder="1" applyAlignment="1">
      <alignment horizontal="justify" vertical="center" wrapText="1"/>
    </xf>
    <xf numFmtId="0" fontId="10" fillId="10" borderId="3" xfId="1" applyFont="1" applyFill="1" applyBorder="1" applyAlignment="1">
      <alignment horizontal="center" vertical="center" wrapText="1"/>
    </xf>
    <xf numFmtId="0" fontId="9" fillId="10" borderId="3" xfId="1" applyFont="1" applyFill="1" applyBorder="1" applyAlignment="1">
      <alignment horizontal="center" vertical="center" wrapText="1"/>
    </xf>
    <xf numFmtId="0" fontId="10" fillId="10" borderId="6" xfId="1" applyFont="1" applyFill="1" applyBorder="1" applyAlignment="1">
      <alignment horizontal="center" vertical="center" wrapText="1"/>
    </xf>
    <xf numFmtId="0" fontId="9" fillId="12" borderId="18" xfId="1" applyFont="1" applyFill="1" applyBorder="1" applyAlignment="1">
      <alignment vertical="center" wrapText="1"/>
    </xf>
    <xf numFmtId="0" fontId="9" fillId="12" borderId="12" xfId="1" applyFont="1" applyFill="1" applyBorder="1" applyAlignment="1">
      <alignment horizontal="center" vertical="center" wrapText="1"/>
    </xf>
    <xf numFmtId="0" fontId="9" fillId="12" borderId="15" xfId="1" applyFont="1" applyFill="1" applyBorder="1" applyAlignment="1">
      <alignment vertical="center" wrapText="1"/>
    </xf>
    <xf numFmtId="0" fontId="10" fillId="0" borderId="3" xfId="1" applyFont="1" applyFill="1" applyBorder="1" applyAlignment="1">
      <alignment horizontal="left" vertical="center" wrapText="1"/>
    </xf>
    <xf numFmtId="0" fontId="10" fillId="10" borderId="6" xfId="1" applyFont="1" applyFill="1" applyBorder="1" applyAlignment="1">
      <alignment vertical="center"/>
    </xf>
    <xf numFmtId="0" fontId="9" fillId="12" borderId="8" xfId="1" applyFont="1" applyFill="1" applyBorder="1" applyAlignment="1">
      <alignment vertical="center" wrapText="1"/>
    </xf>
    <xf numFmtId="0" fontId="9" fillId="12" borderId="9" xfId="1" applyFont="1" applyFill="1" applyBorder="1" applyAlignment="1">
      <alignment horizontal="center" vertical="center" wrapText="1"/>
    </xf>
    <xf numFmtId="0" fontId="10" fillId="12" borderId="9" xfId="1" applyFont="1" applyFill="1" applyBorder="1" applyAlignment="1">
      <alignment horizontal="center" vertical="center" wrapText="1"/>
    </xf>
    <xf numFmtId="0" fontId="9" fillId="12" borderId="10" xfId="1" applyFont="1" applyFill="1" applyBorder="1" applyAlignment="1">
      <alignment vertical="center" wrapText="1"/>
    </xf>
    <xf numFmtId="0" fontId="10" fillId="12" borderId="12" xfId="1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1" fillId="0" borderId="3" xfId="0" applyFont="1" applyFill="1" applyBorder="1" applyAlignment="1">
      <alignment horizontal="justify" vertical="center" wrapText="1"/>
    </xf>
    <xf numFmtId="0" fontId="10" fillId="0" borderId="14" xfId="0" applyFont="1" applyBorder="1" applyAlignment="1">
      <alignment horizontal="justify" vertical="center" wrapText="1"/>
    </xf>
    <xf numFmtId="0" fontId="10" fillId="0" borderId="0" xfId="1" applyFont="1" applyFill="1" applyBorder="1" applyAlignment="1">
      <alignment horizontal="left" vertical="center" wrapText="1"/>
    </xf>
    <xf numFmtId="0" fontId="11" fillId="0" borderId="14" xfId="0" applyFont="1" applyBorder="1" applyAlignment="1">
      <alignment horizontal="justify" vertical="center"/>
    </xf>
    <xf numFmtId="0" fontId="9" fillId="15" borderId="6" xfId="1" applyFont="1" applyFill="1" applyBorder="1" applyAlignment="1">
      <alignment horizontal="justify" vertical="center" wrapText="1"/>
    </xf>
    <xf numFmtId="0" fontId="9" fillId="15" borderId="6" xfId="1" applyFont="1" applyFill="1" applyBorder="1" applyAlignment="1">
      <alignment horizontal="center" vertical="center" wrapText="1"/>
    </xf>
    <xf numFmtId="0" fontId="10" fillId="15" borderId="5" xfId="1" applyFont="1" applyFill="1" applyBorder="1" applyAlignment="1">
      <alignment horizontal="center" vertical="center" wrapText="1"/>
    </xf>
    <xf numFmtId="0" fontId="9" fillId="15" borderId="5" xfId="1" applyFont="1" applyFill="1" applyBorder="1" applyAlignment="1">
      <alignment horizontal="center" vertical="center" wrapText="1"/>
    </xf>
    <xf numFmtId="1" fontId="9" fillId="15" borderId="0" xfId="1" applyNumberFormat="1" applyFont="1" applyFill="1" applyBorder="1" applyAlignment="1">
      <alignment horizontal="center" vertical="center" wrapText="1"/>
    </xf>
    <xf numFmtId="0" fontId="9" fillId="14" borderId="2" xfId="1" applyFont="1" applyFill="1" applyBorder="1" applyAlignment="1">
      <alignment horizontal="left" vertical="center" shrinkToFit="1"/>
    </xf>
    <xf numFmtId="0" fontId="9" fillId="14" borderId="1" xfId="1" applyFont="1" applyFill="1" applyBorder="1" applyAlignment="1">
      <alignment horizontal="center" vertical="center" shrinkToFit="1"/>
    </xf>
    <xf numFmtId="0" fontId="10" fillId="14" borderId="3" xfId="1" applyFont="1" applyFill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0" fontId="10" fillId="0" borderId="0" xfId="1" applyFont="1" applyBorder="1" applyAlignment="1">
      <alignment vertical="center"/>
    </xf>
    <xf numFmtId="0" fontId="10" fillId="0" borderId="0" xfId="1" applyFont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 wrapText="1"/>
    </xf>
    <xf numFmtId="0" fontId="10" fillId="0" borderId="0" xfId="1" applyFont="1" applyFill="1" applyBorder="1" applyAlignment="1">
      <alignment horizontal="center" vertical="center"/>
    </xf>
    <xf numFmtId="0" fontId="10" fillId="0" borderId="0" xfId="1" applyFont="1" applyAlignment="1">
      <alignment vertical="center"/>
    </xf>
    <xf numFmtId="0" fontId="8" fillId="0" borderId="0" xfId="1" applyFont="1"/>
    <xf numFmtId="0" fontId="10" fillId="10" borderId="6" xfId="1" applyFont="1" applyFill="1" applyBorder="1" applyAlignment="1">
      <alignment horizontal="justify" vertical="center" wrapText="1"/>
    </xf>
    <xf numFmtId="0" fontId="10" fillId="14" borderId="12" xfId="1" applyFont="1" applyFill="1" applyBorder="1" applyAlignment="1">
      <alignment horizontal="center" vertical="center" wrapText="1"/>
    </xf>
    <xf numFmtId="1" fontId="10" fillId="10" borderId="3" xfId="1" applyNumberFormat="1" applyFont="1" applyFill="1" applyBorder="1" applyAlignment="1">
      <alignment horizontal="center" vertical="center" wrapText="1"/>
    </xf>
    <xf numFmtId="0" fontId="10" fillId="14" borderId="9" xfId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3" xfId="1" applyFont="1" applyFill="1" applyBorder="1" applyAlignment="1">
      <alignment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4" fillId="16" borderId="3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17" borderId="3" xfId="0" applyFont="1" applyFill="1" applyBorder="1" applyAlignment="1">
      <alignment horizontal="center" vertical="center" wrapText="1"/>
    </xf>
    <xf numFmtId="0" fontId="4" fillId="11" borderId="8" xfId="0" applyFont="1" applyFill="1" applyBorder="1" applyAlignment="1">
      <alignment horizontal="center" vertical="center" wrapText="1"/>
    </xf>
    <xf numFmtId="0" fontId="4" fillId="11" borderId="9" xfId="0" applyFont="1" applyFill="1" applyBorder="1" applyAlignment="1">
      <alignment horizontal="center" vertical="center" wrapText="1"/>
    </xf>
    <xf numFmtId="0" fontId="4" fillId="11" borderId="10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/>
    </xf>
    <xf numFmtId="0" fontId="7" fillId="17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 vertical="center" wrapText="1"/>
    </xf>
    <xf numFmtId="0" fontId="4" fillId="10" borderId="9" xfId="0" applyFont="1" applyFill="1" applyBorder="1" applyAlignment="1">
      <alignment horizontal="center" vertical="center" wrapText="1"/>
    </xf>
    <xf numFmtId="0" fontId="4" fillId="10" borderId="10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0" fontId="4" fillId="17" borderId="9" xfId="0" applyFont="1" applyFill="1" applyBorder="1" applyAlignment="1">
      <alignment horizontal="center" vertical="center" wrapText="1"/>
    </xf>
    <xf numFmtId="0" fontId="4" fillId="17" borderId="10" xfId="0" applyFont="1" applyFill="1" applyBorder="1" applyAlignment="1">
      <alignment horizontal="center" vertical="center" wrapText="1"/>
    </xf>
    <xf numFmtId="0" fontId="4" fillId="15" borderId="3" xfId="0" quotePrefix="1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3" fillId="16" borderId="3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 wrapText="1"/>
    </xf>
    <xf numFmtId="0" fontId="3" fillId="17" borderId="3" xfId="0" applyFont="1" applyFill="1" applyBorder="1" applyAlignment="1">
      <alignment horizontal="center" vertical="center" wrapText="1"/>
    </xf>
    <xf numFmtId="0" fontId="3" fillId="10" borderId="4" xfId="0" quotePrefix="1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4" fillId="10" borderId="3" xfId="0" quotePrefix="1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11" borderId="6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3" fillId="15" borderId="18" xfId="0" applyFont="1" applyFill="1" applyBorder="1" applyAlignment="1">
      <alignment horizontal="center" vertical="center" wrapText="1"/>
    </xf>
    <xf numFmtId="0" fontId="3" fillId="15" borderId="7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4" fillId="10" borderId="8" xfId="0" quotePrefix="1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4" fillId="15" borderId="1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9" fillId="14" borderId="8" xfId="1" applyFont="1" applyFill="1" applyBorder="1" applyAlignment="1">
      <alignment horizontal="center" vertical="center" wrapText="1"/>
    </xf>
    <xf numFmtId="0" fontId="9" fillId="14" borderId="9" xfId="1" applyFont="1" applyFill="1" applyBorder="1" applyAlignment="1">
      <alignment horizontal="center" vertical="center" wrapText="1"/>
    </xf>
    <xf numFmtId="0" fontId="9" fillId="14" borderId="10" xfId="1" applyFont="1" applyFill="1" applyBorder="1" applyAlignment="1">
      <alignment horizontal="center" vertical="center" wrapText="1"/>
    </xf>
    <xf numFmtId="0" fontId="9" fillId="13" borderId="4" xfId="1" applyFont="1" applyFill="1" applyBorder="1" applyAlignment="1">
      <alignment horizontal="center" vertical="center" wrapText="1"/>
    </xf>
    <xf numFmtId="0" fontId="9" fillId="13" borderId="5" xfId="1" applyFont="1" applyFill="1" applyBorder="1" applyAlignment="1">
      <alignment horizontal="center" vertical="center" wrapText="1"/>
    </xf>
    <xf numFmtId="0" fontId="9" fillId="13" borderId="6" xfId="1" applyFont="1" applyFill="1" applyBorder="1" applyAlignment="1">
      <alignment horizontal="center" vertical="center" wrapText="1"/>
    </xf>
    <xf numFmtId="0" fontId="9" fillId="13" borderId="3" xfId="1" applyFont="1" applyFill="1" applyBorder="1" applyAlignment="1">
      <alignment horizontal="center" vertical="center" wrapText="1"/>
    </xf>
    <xf numFmtId="0" fontId="9" fillId="13" borderId="15" xfId="1" applyFont="1" applyFill="1" applyBorder="1" applyAlignment="1">
      <alignment horizontal="center" vertical="center" wrapText="1"/>
    </xf>
    <xf numFmtId="0" fontId="9" fillId="13" borderId="16" xfId="1" applyFont="1" applyFill="1" applyBorder="1" applyAlignment="1">
      <alignment horizontal="center" vertical="center" wrapText="1"/>
    </xf>
    <xf numFmtId="0" fontId="9" fillId="13" borderId="17" xfId="1" applyFont="1" applyFill="1" applyBorder="1" applyAlignment="1">
      <alignment horizontal="center" vertical="center" wrapText="1"/>
    </xf>
  </cellXfs>
  <cellStyles count="3">
    <cellStyle name="Millares 2" xfId="2" xr:uid="{00000000-0005-0000-0000-000000000000}"/>
    <cellStyle name="Normal" xfId="0" builtinId="0"/>
    <cellStyle name="Normal 4" xfId="1" xr:uid="{00000000-0005-0000-0000-000002000000}"/>
  </cellStyles>
  <dxfs count="0"/>
  <tableStyles count="0" defaultTableStyle="TableStyleMedium9" defaultPivotStyle="PivotStyleLight16"/>
  <colors>
    <mruColors>
      <color rgb="FFF2DBDA"/>
      <color rgb="FFFFFF69"/>
      <color rgb="FFFF99FF"/>
      <color rgb="FFFFFF5D"/>
      <color rgb="FF05FF76"/>
      <color rgb="FFB9EDFF"/>
      <color rgb="FF6DD9FF"/>
      <color rgb="FFAFFFD3"/>
      <color rgb="FF53FFA1"/>
      <color rgb="FF5BFF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561975</xdr:colOff>
      <xdr:row>34</xdr:row>
      <xdr:rowOff>133350</xdr:rowOff>
    </xdr:from>
    <xdr:to>
      <xdr:col>50</xdr:col>
      <xdr:colOff>561975</xdr:colOff>
      <xdr:row>36</xdr:row>
      <xdr:rowOff>0</xdr:rowOff>
    </xdr:to>
    <xdr:sp macro="" textlink="">
      <xdr:nvSpPr>
        <xdr:cNvPr id="1122" name="Line 243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>
          <a:spLocks noChangeShapeType="1"/>
        </xdr:cNvSpPr>
      </xdr:nvSpPr>
      <xdr:spPr bwMode="auto">
        <a:xfrm>
          <a:off x="23536275" y="3810000"/>
          <a:ext cx="0" cy="276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56</xdr:col>
      <xdr:colOff>704850</xdr:colOff>
      <xdr:row>23</xdr:row>
      <xdr:rowOff>9525</xdr:rowOff>
    </xdr:from>
    <xdr:to>
      <xdr:col>57</xdr:col>
      <xdr:colOff>19050</xdr:colOff>
      <xdr:row>23</xdr:row>
      <xdr:rowOff>9525</xdr:rowOff>
    </xdr:to>
    <xdr:sp macro="" textlink="">
      <xdr:nvSpPr>
        <xdr:cNvPr id="1125" name="Line 258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SpPr>
          <a:spLocks noChangeShapeType="1"/>
        </xdr:cNvSpPr>
      </xdr:nvSpPr>
      <xdr:spPr bwMode="auto">
        <a:xfrm>
          <a:off x="28251150" y="3076575"/>
          <a:ext cx="76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1601932</xdr:colOff>
      <xdr:row>3</xdr:row>
      <xdr:rowOff>147455</xdr:rowOff>
    </xdr:to>
    <xdr:pic>
      <xdr:nvPicPr>
        <xdr:cNvPr id="146" name="145 Imagen" descr="upc.JPG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01932" cy="909204"/>
        </a:xfrm>
        <a:prstGeom prst="rect">
          <a:avLst/>
        </a:prstGeom>
      </xdr:spPr>
    </xdr:pic>
    <xdr:clientData/>
  </xdr:twoCellAnchor>
  <xdr:twoCellAnchor>
    <xdr:from>
      <xdr:col>5</xdr:col>
      <xdr:colOff>28864</xdr:colOff>
      <xdr:row>6</xdr:row>
      <xdr:rowOff>202046</xdr:rowOff>
    </xdr:from>
    <xdr:to>
      <xdr:col>6</xdr:col>
      <xdr:colOff>14432</xdr:colOff>
      <xdr:row>6</xdr:row>
      <xdr:rowOff>202046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362614" y="1443182"/>
          <a:ext cx="476250" cy="0"/>
        </a:xfrm>
        <a:prstGeom prst="straightConnector1">
          <a:avLst/>
        </a:prstGeom>
        <a:ln w="2540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119849</xdr:colOff>
      <xdr:row>6</xdr:row>
      <xdr:rowOff>187614</xdr:rowOff>
    </xdr:from>
    <xdr:to>
      <xdr:col>6</xdr:col>
      <xdr:colOff>41414</xdr:colOff>
      <xdr:row>10</xdr:row>
      <xdr:rowOff>207065</xdr:rowOff>
    </xdr:to>
    <xdr:grpSp>
      <xdr:nvGrpSpPr>
        <xdr:cNvPr id="1182" name="Grupo 1181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GrpSpPr/>
      </xdr:nvGrpSpPr>
      <xdr:grpSpPr>
        <a:xfrm>
          <a:off x="3442523" y="1494533"/>
          <a:ext cx="231682" cy="1115933"/>
          <a:chOff x="3665682" y="1428750"/>
          <a:chExt cx="288636" cy="1096818"/>
        </a:xfrm>
      </xdr:grpSpPr>
      <xdr:cxnSp macro="">
        <xdr:nvCxnSpPr>
          <xdr:cNvPr id="9" name="Conector recto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CxnSpPr/>
        </xdr:nvCxnSpPr>
        <xdr:spPr>
          <a:xfrm>
            <a:off x="3665682" y="1428750"/>
            <a:ext cx="0" cy="1082386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9" name="Conector recto de flecha 228">
            <a:extLst>
              <a:ext uri="{FF2B5EF4-FFF2-40B4-BE49-F238E27FC236}">
                <a16:creationId xmlns:a16="http://schemas.microsoft.com/office/drawing/2014/main" id="{00000000-0008-0000-0000-0000E5000000}"/>
              </a:ext>
            </a:extLst>
          </xdr:cNvPr>
          <xdr:cNvCxnSpPr/>
        </xdr:nvCxnSpPr>
        <xdr:spPr>
          <a:xfrm>
            <a:off x="3665683" y="2511137"/>
            <a:ext cx="288635" cy="14431"/>
          </a:xfrm>
          <a:prstGeom prst="straightConnector1">
            <a:avLst/>
          </a:prstGeom>
          <a:ln w="25400" cap="flat" cmpd="sng" algn="ctr">
            <a:solidFill>
              <a:schemeClr val="dk1"/>
            </a:solidFill>
            <a:prstDash val="solid"/>
            <a:round/>
            <a:headEnd type="none" w="med" len="med"/>
            <a:tailEnd type="arrow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386522</xdr:colOff>
      <xdr:row>14</xdr:row>
      <xdr:rowOff>262283</xdr:rowOff>
    </xdr:from>
    <xdr:to>
      <xdr:col>6</xdr:col>
      <xdr:colOff>41413</xdr:colOff>
      <xdr:row>14</xdr:row>
      <xdr:rowOff>262284</xdr:rowOff>
    </xdr:to>
    <xdr:cxnSp macro="">
      <xdr:nvCxnSpPr>
        <xdr:cNvPr id="234" name="Conector recto de flecha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CxnSpPr/>
      </xdr:nvCxnSpPr>
      <xdr:spPr>
        <a:xfrm>
          <a:off x="3299239" y="3520109"/>
          <a:ext cx="386522" cy="1"/>
        </a:xfrm>
        <a:prstGeom prst="straightConnector1">
          <a:avLst/>
        </a:prstGeom>
        <a:ln w="2540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14432</xdr:colOff>
      <xdr:row>31</xdr:row>
      <xdr:rowOff>303068</xdr:rowOff>
    </xdr:from>
    <xdr:to>
      <xdr:col>6</xdr:col>
      <xdr:colOff>0</xdr:colOff>
      <xdr:row>31</xdr:row>
      <xdr:rowOff>303068</xdr:rowOff>
    </xdr:to>
    <xdr:cxnSp macro="">
      <xdr:nvCxnSpPr>
        <xdr:cNvPr id="235" name="Conector recto de flecha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CxnSpPr/>
      </xdr:nvCxnSpPr>
      <xdr:spPr>
        <a:xfrm>
          <a:off x="3348182" y="4834659"/>
          <a:ext cx="476250" cy="0"/>
        </a:xfrm>
        <a:prstGeom prst="straightConnector1">
          <a:avLst/>
        </a:prstGeom>
        <a:ln w="2540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28864</xdr:colOff>
      <xdr:row>6</xdr:row>
      <xdr:rowOff>202046</xdr:rowOff>
    </xdr:from>
    <xdr:to>
      <xdr:col>10</xdr:col>
      <xdr:colOff>14432</xdr:colOff>
      <xdr:row>6</xdr:row>
      <xdr:rowOff>202046</xdr:rowOff>
    </xdr:to>
    <xdr:cxnSp macro="">
      <xdr:nvCxnSpPr>
        <xdr:cNvPr id="239" name="Conector recto de flecha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CxnSpPr/>
      </xdr:nvCxnSpPr>
      <xdr:spPr>
        <a:xfrm>
          <a:off x="3362614" y="1443182"/>
          <a:ext cx="476250" cy="0"/>
        </a:xfrm>
        <a:prstGeom prst="straightConnector1">
          <a:avLst/>
        </a:prstGeom>
        <a:ln w="2540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14431</xdr:colOff>
      <xdr:row>31</xdr:row>
      <xdr:rowOff>461817</xdr:rowOff>
    </xdr:from>
    <xdr:to>
      <xdr:col>10</xdr:col>
      <xdr:colOff>14432</xdr:colOff>
      <xdr:row>31</xdr:row>
      <xdr:rowOff>461817</xdr:rowOff>
    </xdr:to>
    <xdr:cxnSp macro="">
      <xdr:nvCxnSpPr>
        <xdr:cNvPr id="240" name="Conector recto de flecha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CxnSpPr/>
      </xdr:nvCxnSpPr>
      <xdr:spPr>
        <a:xfrm>
          <a:off x="5527386" y="5079999"/>
          <a:ext cx="533978" cy="0"/>
        </a:xfrm>
        <a:prstGeom prst="straightConnector1">
          <a:avLst/>
        </a:prstGeom>
        <a:ln w="2540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-1</xdr:colOff>
      <xdr:row>6</xdr:row>
      <xdr:rowOff>230909</xdr:rowOff>
    </xdr:from>
    <xdr:to>
      <xdr:col>13</xdr:col>
      <xdr:colOff>476250</xdr:colOff>
      <xdr:row>6</xdr:row>
      <xdr:rowOff>245341</xdr:rowOff>
    </xdr:to>
    <xdr:cxnSp macro="">
      <xdr:nvCxnSpPr>
        <xdr:cNvPr id="242" name="Conector recto de flecha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CxnSpPr/>
      </xdr:nvCxnSpPr>
      <xdr:spPr>
        <a:xfrm>
          <a:off x="7259204" y="1472045"/>
          <a:ext cx="476251" cy="14432"/>
        </a:xfrm>
        <a:prstGeom prst="straightConnector1">
          <a:avLst/>
        </a:prstGeom>
        <a:ln w="2540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14432</xdr:colOff>
      <xdr:row>10</xdr:row>
      <xdr:rowOff>187613</xdr:rowOff>
    </xdr:from>
    <xdr:to>
      <xdr:col>14</xdr:col>
      <xdr:colOff>2</xdr:colOff>
      <xdr:row>10</xdr:row>
      <xdr:rowOff>202045</xdr:rowOff>
    </xdr:to>
    <xdr:cxnSp macro="">
      <xdr:nvCxnSpPr>
        <xdr:cNvPr id="243" name="Conector recto de flecha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CxnSpPr/>
      </xdr:nvCxnSpPr>
      <xdr:spPr>
        <a:xfrm>
          <a:off x="7273637" y="2539999"/>
          <a:ext cx="476251" cy="14432"/>
        </a:xfrm>
        <a:prstGeom prst="straightConnector1">
          <a:avLst/>
        </a:prstGeom>
        <a:ln w="2540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43295</xdr:colOff>
      <xdr:row>48</xdr:row>
      <xdr:rowOff>173183</xdr:rowOff>
    </xdr:from>
    <xdr:to>
      <xdr:col>6</xdr:col>
      <xdr:colOff>28863</xdr:colOff>
      <xdr:row>48</xdr:row>
      <xdr:rowOff>173183</xdr:rowOff>
    </xdr:to>
    <xdr:cxnSp macro="">
      <xdr:nvCxnSpPr>
        <xdr:cNvPr id="244" name="Conector recto de flecha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CxnSpPr/>
      </xdr:nvCxnSpPr>
      <xdr:spPr>
        <a:xfrm>
          <a:off x="3377045" y="11415569"/>
          <a:ext cx="476250" cy="0"/>
        </a:xfrm>
        <a:prstGeom prst="straightConnector1">
          <a:avLst/>
        </a:prstGeom>
        <a:ln w="2540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28864</xdr:colOff>
      <xdr:row>10</xdr:row>
      <xdr:rowOff>173182</xdr:rowOff>
    </xdr:from>
    <xdr:to>
      <xdr:col>10</xdr:col>
      <xdr:colOff>28865</xdr:colOff>
      <xdr:row>10</xdr:row>
      <xdr:rowOff>173182</xdr:rowOff>
    </xdr:to>
    <xdr:cxnSp macro="">
      <xdr:nvCxnSpPr>
        <xdr:cNvPr id="247" name="Conector recto de flecha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CxnSpPr/>
      </xdr:nvCxnSpPr>
      <xdr:spPr>
        <a:xfrm>
          <a:off x="5541819" y="2525568"/>
          <a:ext cx="533978" cy="0"/>
        </a:xfrm>
        <a:prstGeom prst="straightConnector1">
          <a:avLst/>
        </a:prstGeom>
        <a:ln w="2540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14431</xdr:colOff>
      <xdr:row>31</xdr:row>
      <xdr:rowOff>461817</xdr:rowOff>
    </xdr:from>
    <xdr:to>
      <xdr:col>14</xdr:col>
      <xdr:colOff>14432</xdr:colOff>
      <xdr:row>31</xdr:row>
      <xdr:rowOff>461817</xdr:rowOff>
    </xdr:to>
    <xdr:cxnSp macro="">
      <xdr:nvCxnSpPr>
        <xdr:cNvPr id="264" name="Conector recto de flecha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CxnSpPr/>
      </xdr:nvCxnSpPr>
      <xdr:spPr>
        <a:xfrm>
          <a:off x="5440795" y="5079999"/>
          <a:ext cx="533978" cy="0"/>
        </a:xfrm>
        <a:prstGeom prst="straightConnector1">
          <a:avLst/>
        </a:prstGeom>
        <a:ln w="2540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52767</xdr:colOff>
      <xdr:row>31</xdr:row>
      <xdr:rowOff>447384</xdr:rowOff>
    </xdr:from>
    <xdr:to>
      <xdr:col>9</xdr:col>
      <xdr:colOff>326650</xdr:colOff>
      <xdr:row>35</xdr:row>
      <xdr:rowOff>262281</xdr:rowOff>
    </xdr:to>
    <xdr:grpSp>
      <xdr:nvGrpSpPr>
        <xdr:cNvPr id="276" name="Grupo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GrpSpPr/>
      </xdr:nvGrpSpPr>
      <xdr:grpSpPr>
        <a:xfrm>
          <a:off x="5169686" y="8787297"/>
          <a:ext cx="273883" cy="1088589"/>
          <a:chOff x="3665682" y="1428750"/>
          <a:chExt cx="288636" cy="1096818"/>
        </a:xfrm>
      </xdr:grpSpPr>
      <xdr:cxnSp macro="">
        <xdr:nvCxnSpPr>
          <xdr:cNvPr id="277" name="Conector recto 276">
            <a:extLst>
              <a:ext uri="{FF2B5EF4-FFF2-40B4-BE49-F238E27FC236}">
                <a16:creationId xmlns:a16="http://schemas.microsoft.com/office/drawing/2014/main" id="{00000000-0008-0000-0000-000015010000}"/>
              </a:ext>
            </a:extLst>
          </xdr:cNvPr>
          <xdr:cNvCxnSpPr/>
        </xdr:nvCxnSpPr>
        <xdr:spPr>
          <a:xfrm>
            <a:off x="3665682" y="1428750"/>
            <a:ext cx="0" cy="1082386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" name="Conector recto de flecha 277">
            <a:extLst>
              <a:ext uri="{FF2B5EF4-FFF2-40B4-BE49-F238E27FC236}">
                <a16:creationId xmlns:a16="http://schemas.microsoft.com/office/drawing/2014/main" id="{00000000-0008-0000-0000-000016010000}"/>
              </a:ext>
            </a:extLst>
          </xdr:cNvPr>
          <xdr:cNvCxnSpPr/>
        </xdr:nvCxnSpPr>
        <xdr:spPr>
          <a:xfrm>
            <a:off x="3665683" y="2511137"/>
            <a:ext cx="288635" cy="14431"/>
          </a:xfrm>
          <a:prstGeom prst="straightConnector1">
            <a:avLst/>
          </a:prstGeom>
          <a:ln w="25400" cap="flat" cmpd="sng" algn="ctr">
            <a:solidFill>
              <a:schemeClr val="dk1"/>
            </a:solidFill>
            <a:prstDash val="solid"/>
            <a:round/>
            <a:headEnd type="none" w="med" len="med"/>
            <a:tailEnd type="arrow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133350</xdr:colOff>
      <xdr:row>19</xdr:row>
      <xdr:rowOff>66675</xdr:rowOff>
    </xdr:from>
    <xdr:to>
      <xdr:col>12</xdr:col>
      <xdr:colOff>133350</xdr:colOff>
      <xdr:row>19</xdr:row>
      <xdr:rowOff>76200</xdr:rowOff>
    </xdr:to>
    <xdr:sp macro="" textlink="">
      <xdr:nvSpPr>
        <xdr:cNvPr id="279" name="Line 69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>
          <a:spLocks noChangeShapeType="1"/>
        </xdr:cNvSpPr>
      </xdr:nvSpPr>
      <xdr:spPr bwMode="auto">
        <a:xfrm>
          <a:off x="8965623" y="6820766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177210</xdr:colOff>
      <xdr:row>6</xdr:row>
      <xdr:rowOff>234675</xdr:rowOff>
    </xdr:from>
    <xdr:to>
      <xdr:col>14</xdr:col>
      <xdr:colOff>32903</xdr:colOff>
      <xdr:row>19</xdr:row>
      <xdr:rowOff>540254</xdr:rowOff>
    </xdr:to>
    <xdr:grpSp>
      <xdr:nvGrpSpPr>
        <xdr:cNvPr id="1026" name="Grupo 1025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pSpPr/>
      </xdr:nvGrpSpPr>
      <xdr:grpSpPr>
        <a:xfrm>
          <a:off x="7099448" y="1541594"/>
          <a:ext cx="232263" cy="3705782"/>
          <a:chOff x="7576705" y="1457614"/>
          <a:chExt cx="288636" cy="4647045"/>
        </a:xfrm>
      </xdr:grpSpPr>
      <xdr:cxnSp macro="">
        <xdr:nvCxnSpPr>
          <xdr:cNvPr id="282" name="Conector recto 281">
            <a:extLst>
              <a:ext uri="{FF2B5EF4-FFF2-40B4-BE49-F238E27FC236}">
                <a16:creationId xmlns:a16="http://schemas.microsoft.com/office/drawing/2014/main" id="{00000000-0008-0000-0000-00001A010000}"/>
              </a:ext>
            </a:extLst>
          </xdr:cNvPr>
          <xdr:cNvCxnSpPr/>
        </xdr:nvCxnSpPr>
        <xdr:spPr>
          <a:xfrm>
            <a:off x="7576705" y="1457614"/>
            <a:ext cx="0" cy="4642866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" name="Conector recto de flecha 282">
            <a:extLst>
              <a:ext uri="{FF2B5EF4-FFF2-40B4-BE49-F238E27FC236}">
                <a16:creationId xmlns:a16="http://schemas.microsoft.com/office/drawing/2014/main" id="{00000000-0008-0000-0000-00001B010000}"/>
              </a:ext>
            </a:extLst>
          </xdr:cNvPr>
          <xdr:cNvCxnSpPr/>
        </xdr:nvCxnSpPr>
        <xdr:spPr>
          <a:xfrm>
            <a:off x="7576706" y="6100485"/>
            <a:ext cx="288635" cy="4174"/>
          </a:xfrm>
          <a:prstGeom prst="straightConnector1">
            <a:avLst/>
          </a:prstGeom>
          <a:ln w="25400" cap="flat" cmpd="sng" algn="ctr">
            <a:solidFill>
              <a:schemeClr val="dk1"/>
            </a:solidFill>
            <a:prstDash val="solid"/>
            <a:round/>
            <a:headEnd type="none" w="med" len="med"/>
            <a:tailEnd type="arrow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133350</xdr:colOff>
      <xdr:row>39</xdr:row>
      <xdr:rowOff>66675</xdr:rowOff>
    </xdr:from>
    <xdr:to>
      <xdr:col>16</xdr:col>
      <xdr:colOff>133350</xdr:colOff>
      <xdr:row>39</xdr:row>
      <xdr:rowOff>76200</xdr:rowOff>
    </xdr:to>
    <xdr:sp macro="" textlink="">
      <xdr:nvSpPr>
        <xdr:cNvPr id="287" name="Line 69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>
          <a:spLocks noChangeShapeType="1"/>
        </xdr:cNvSpPr>
      </xdr:nvSpPr>
      <xdr:spPr bwMode="auto">
        <a:xfrm>
          <a:off x="8965623" y="598372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133350</xdr:colOff>
      <xdr:row>19</xdr:row>
      <xdr:rowOff>66675</xdr:rowOff>
    </xdr:from>
    <xdr:to>
      <xdr:col>16</xdr:col>
      <xdr:colOff>133350</xdr:colOff>
      <xdr:row>19</xdr:row>
      <xdr:rowOff>76200</xdr:rowOff>
    </xdr:to>
    <xdr:sp macro="" textlink="">
      <xdr:nvSpPr>
        <xdr:cNvPr id="291" name="Line 69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>
          <a:spLocks noChangeShapeType="1"/>
        </xdr:cNvSpPr>
      </xdr:nvSpPr>
      <xdr:spPr bwMode="auto">
        <a:xfrm>
          <a:off x="8965623" y="598372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133350</xdr:colOff>
      <xdr:row>34</xdr:row>
      <xdr:rowOff>66675</xdr:rowOff>
    </xdr:from>
    <xdr:to>
      <xdr:col>15</xdr:col>
      <xdr:colOff>133350</xdr:colOff>
      <xdr:row>34</xdr:row>
      <xdr:rowOff>76200</xdr:rowOff>
    </xdr:to>
    <xdr:sp macro="" textlink="">
      <xdr:nvSpPr>
        <xdr:cNvPr id="295" name="Line 69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>
          <a:spLocks noChangeShapeType="1"/>
        </xdr:cNvSpPr>
      </xdr:nvSpPr>
      <xdr:spPr bwMode="auto">
        <a:xfrm>
          <a:off x="8965623" y="788872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SS463</a:t>
          </a:r>
        </a:p>
      </xdr:txBody>
    </xdr:sp>
    <xdr:clientData/>
  </xdr:twoCellAnchor>
  <xdr:twoCellAnchor>
    <xdr:from>
      <xdr:col>8</xdr:col>
      <xdr:colOff>539683</xdr:colOff>
      <xdr:row>48</xdr:row>
      <xdr:rowOff>230908</xdr:rowOff>
    </xdr:from>
    <xdr:to>
      <xdr:col>17</xdr:col>
      <xdr:colOff>484434</xdr:colOff>
      <xdr:row>65</xdr:row>
      <xdr:rowOff>202044</xdr:rowOff>
    </xdr:to>
    <xdr:grpSp>
      <xdr:nvGrpSpPr>
        <xdr:cNvPr id="18" name="Grup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pSpPr/>
      </xdr:nvGrpSpPr>
      <xdr:grpSpPr>
        <a:xfrm>
          <a:off x="5014218" y="13499455"/>
          <a:ext cx="4308530" cy="5475699"/>
          <a:chOff x="5267614" y="12598977"/>
          <a:chExt cx="4748745" cy="1500910"/>
        </a:xfrm>
      </xdr:grpSpPr>
      <xdr:cxnSp macro="">
        <xdr:nvCxnSpPr>
          <xdr:cNvPr id="129" name="Conector recto 128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CxnSpPr/>
        </xdr:nvCxnSpPr>
        <xdr:spPr>
          <a:xfrm>
            <a:off x="5267614" y="12598977"/>
            <a:ext cx="3175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" name="Conector recto 130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CxnSpPr/>
        </xdr:nvCxnSpPr>
        <xdr:spPr>
          <a:xfrm>
            <a:off x="5556251" y="12598977"/>
            <a:ext cx="14431" cy="150091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" name="Conector recto de flecha 135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CxnSpPr/>
        </xdr:nvCxnSpPr>
        <xdr:spPr>
          <a:xfrm flipV="1">
            <a:off x="5563916" y="14095381"/>
            <a:ext cx="4452443" cy="3731"/>
          </a:xfrm>
          <a:prstGeom prst="straightConnector1">
            <a:avLst/>
          </a:prstGeom>
          <a:ln w="254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598079</xdr:colOff>
      <xdr:row>10</xdr:row>
      <xdr:rowOff>110436</xdr:rowOff>
    </xdr:from>
    <xdr:to>
      <xdr:col>17</xdr:col>
      <xdr:colOff>482972</xdr:colOff>
      <xdr:row>31</xdr:row>
      <xdr:rowOff>331932</xdr:rowOff>
    </xdr:to>
    <xdr:grpSp>
      <xdr:nvGrpSpPr>
        <xdr:cNvPr id="263" name="Grupo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GrpSpPr/>
      </xdr:nvGrpSpPr>
      <xdr:grpSpPr>
        <a:xfrm>
          <a:off x="8838312" y="2513837"/>
          <a:ext cx="482974" cy="6158008"/>
          <a:chOff x="9573319" y="2568864"/>
          <a:chExt cx="673272" cy="4849091"/>
        </a:xfrm>
      </xdr:grpSpPr>
      <xdr:cxnSp macro="">
        <xdr:nvCxnSpPr>
          <xdr:cNvPr id="145" name="Conector recto 144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CxnSpPr/>
        </xdr:nvCxnSpPr>
        <xdr:spPr>
          <a:xfrm flipV="1">
            <a:off x="9573319" y="2597727"/>
            <a:ext cx="211440" cy="5593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8" name="Conector recto 147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CxnSpPr/>
        </xdr:nvCxnSpPr>
        <xdr:spPr>
          <a:xfrm>
            <a:off x="9799205" y="2568864"/>
            <a:ext cx="14432" cy="4849091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4" name="Conector recto de flecha 153">
            <a:extLst>
              <a:ext uri="{FF2B5EF4-FFF2-40B4-BE49-F238E27FC236}">
                <a16:creationId xmlns:a16="http://schemas.microsoft.com/office/drawing/2014/main" id="{00000000-0008-0000-0000-00009A000000}"/>
              </a:ext>
            </a:extLst>
          </xdr:cNvPr>
          <xdr:cNvCxnSpPr/>
        </xdr:nvCxnSpPr>
        <xdr:spPr>
          <a:xfrm>
            <a:off x="9828068" y="7403523"/>
            <a:ext cx="418523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133350</xdr:colOff>
      <xdr:row>37</xdr:row>
      <xdr:rowOff>66675</xdr:rowOff>
    </xdr:from>
    <xdr:to>
      <xdr:col>18</xdr:col>
      <xdr:colOff>133350</xdr:colOff>
      <xdr:row>37</xdr:row>
      <xdr:rowOff>76200</xdr:rowOff>
    </xdr:to>
    <xdr:sp macro="" textlink="">
      <xdr:nvSpPr>
        <xdr:cNvPr id="369" name="Line 69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>
          <a:spLocks noChangeShapeType="1"/>
        </xdr:cNvSpPr>
      </xdr:nvSpPr>
      <xdr:spPr bwMode="auto">
        <a:xfrm>
          <a:off x="8965623" y="1011122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133350</xdr:colOff>
      <xdr:row>46</xdr:row>
      <xdr:rowOff>66675</xdr:rowOff>
    </xdr:from>
    <xdr:to>
      <xdr:col>17</xdr:col>
      <xdr:colOff>133350</xdr:colOff>
      <xdr:row>46</xdr:row>
      <xdr:rowOff>76200</xdr:rowOff>
    </xdr:to>
    <xdr:sp macro="" textlink="">
      <xdr:nvSpPr>
        <xdr:cNvPr id="370" name="Line 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>
          <a:spLocks noChangeShapeType="1"/>
        </xdr:cNvSpPr>
      </xdr:nvSpPr>
      <xdr:spPr bwMode="auto">
        <a:xfrm>
          <a:off x="8965623" y="1169872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133350</xdr:colOff>
      <xdr:row>46</xdr:row>
      <xdr:rowOff>66675</xdr:rowOff>
    </xdr:from>
    <xdr:to>
      <xdr:col>18</xdr:col>
      <xdr:colOff>133350</xdr:colOff>
      <xdr:row>46</xdr:row>
      <xdr:rowOff>76200</xdr:rowOff>
    </xdr:to>
    <xdr:sp macro="" textlink="">
      <xdr:nvSpPr>
        <xdr:cNvPr id="374" name="Line 69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>
          <a:spLocks noChangeShapeType="1"/>
        </xdr:cNvSpPr>
      </xdr:nvSpPr>
      <xdr:spPr bwMode="auto">
        <a:xfrm>
          <a:off x="8965623" y="1169872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133350</xdr:colOff>
      <xdr:row>46</xdr:row>
      <xdr:rowOff>66675</xdr:rowOff>
    </xdr:from>
    <xdr:to>
      <xdr:col>19</xdr:col>
      <xdr:colOff>133350</xdr:colOff>
      <xdr:row>46</xdr:row>
      <xdr:rowOff>76200</xdr:rowOff>
    </xdr:to>
    <xdr:sp macro="" textlink="">
      <xdr:nvSpPr>
        <xdr:cNvPr id="378" name="Line 69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>
          <a:spLocks noChangeShapeType="1"/>
        </xdr:cNvSpPr>
      </xdr:nvSpPr>
      <xdr:spPr bwMode="auto">
        <a:xfrm>
          <a:off x="8965623" y="1169872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133350</xdr:colOff>
      <xdr:row>46</xdr:row>
      <xdr:rowOff>66675</xdr:rowOff>
    </xdr:from>
    <xdr:to>
      <xdr:col>20</xdr:col>
      <xdr:colOff>133350</xdr:colOff>
      <xdr:row>46</xdr:row>
      <xdr:rowOff>76200</xdr:rowOff>
    </xdr:to>
    <xdr:sp macro="" textlink="">
      <xdr:nvSpPr>
        <xdr:cNvPr id="382" name="Line 69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>
          <a:spLocks noChangeShapeType="1"/>
        </xdr:cNvSpPr>
      </xdr:nvSpPr>
      <xdr:spPr bwMode="auto">
        <a:xfrm>
          <a:off x="8965623" y="1169872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6</xdr:row>
      <xdr:rowOff>259773</xdr:rowOff>
    </xdr:from>
    <xdr:to>
      <xdr:col>18</xdr:col>
      <xdr:colOff>43296</xdr:colOff>
      <xdr:row>19</xdr:row>
      <xdr:rowOff>216477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8838314" y="1566692"/>
          <a:ext cx="552773" cy="3356907"/>
          <a:chOff x="9496136" y="1500909"/>
          <a:chExt cx="649433" cy="3405909"/>
        </a:xfrm>
      </xdr:grpSpPr>
      <xdr:cxnSp macro="">
        <xdr:nvCxnSpPr>
          <xdr:cNvPr id="313" name="Conector recto 312">
            <a:extLst>
              <a:ext uri="{FF2B5EF4-FFF2-40B4-BE49-F238E27FC236}">
                <a16:creationId xmlns:a16="http://schemas.microsoft.com/office/drawing/2014/main" id="{00000000-0008-0000-0000-000039010000}"/>
              </a:ext>
            </a:extLst>
          </xdr:cNvPr>
          <xdr:cNvCxnSpPr/>
        </xdr:nvCxnSpPr>
        <xdr:spPr>
          <a:xfrm>
            <a:off x="9496136" y="1500909"/>
            <a:ext cx="375228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6" name="Conector recto 315">
            <a:extLst>
              <a:ext uri="{FF2B5EF4-FFF2-40B4-BE49-F238E27FC236}">
                <a16:creationId xmlns:a16="http://schemas.microsoft.com/office/drawing/2014/main" id="{00000000-0008-0000-0000-00003C010000}"/>
              </a:ext>
            </a:extLst>
          </xdr:cNvPr>
          <xdr:cNvCxnSpPr/>
        </xdr:nvCxnSpPr>
        <xdr:spPr>
          <a:xfrm>
            <a:off x="9871363" y="1500909"/>
            <a:ext cx="1" cy="3405909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2" name="Conector recto de flecha 321">
            <a:extLst>
              <a:ext uri="{FF2B5EF4-FFF2-40B4-BE49-F238E27FC236}">
                <a16:creationId xmlns:a16="http://schemas.microsoft.com/office/drawing/2014/main" id="{00000000-0008-0000-0000-000042010000}"/>
              </a:ext>
            </a:extLst>
          </xdr:cNvPr>
          <xdr:cNvCxnSpPr/>
        </xdr:nvCxnSpPr>
        <xdr:spPr>
          <a:xfrm>
            <a:off x="9856932" y="4886203"/>
            <a:ext cx="288637" cy="1"/>
          </a:xfrm>
          <a:prstGeom prst="straightConnector1">
            <a:avLst/>
          </a:prstGeom>
          <a:ln w="254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414131</xdr:colOff>
      <xdr:row>65</xdr:row>
      <xdr:rowOff>165652</xdr:rowOff>
    </xdr:from>
    <xdr:to>
      <xdr:col>22</xdr:col>
      <xdr:colOff>55218</xdr:colOff>
      <xdr:row>65</xdr:row>
      <xdr:rowOff>179456</xdr:rowOff>
    </xdr:to>
    <xdr:cxnSp macro="">
      <xdr:nvCxnSpPr>
        <xdr:cNvPr id="428" name="Conector recto de flecha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CxnSpPr/>
      </xdr:nvCxnSpPr>
      <xdr:spPr>
        <a:xfrm flipV="1">
          <a:off x="11416196" y="17379674"/>
          <a:ext cx="676413" cy="13804"/>
        </a:xfrm>
        <a:prstGeom prst="straightConnector1">
          <a:avLst/>
        </a:prstGeom>
        <a:ln w="2540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133350</xdr:colOff>
      <xdr:row>19</xdr:row>
      <xdr:rowOff>66675</xdr:rowOff>
    </xdr:from>
    <xdr:to>
      <xdr:col>32</xdr:col>
      <xdr:colOff>133350</xdr:colOff>
      <xdr:row>19</xdr:row>
      <xdr:rowOff>76200</xdr:rowOff>
    </xdr:to>
    <xdr:sp macro="" textlink="">
      <xdr:nvSpPr>
        <xdr:cNvPr id="149" name="Line 69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ShapeType="1"/>
        </xdr:cNvSpPr>
      </xdr:nvSpPr>
      <xdr:spPr bwMode="auto">
        <a:xfrm>
          <a:off x="17971077" y="4757016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133350</xdr:colOff>
      <xdr:row>19</xdr:row>
      <xdr:rowOff>66675</xdr:rowOff>
    </xdr:from>
    <xdr:to>
      <xdr:col>32</xdr:col>
      <xdr:colOff>133350</xdr:colOff>
      <xdr:row>19</xdr:row>
      <xdr:rowOff>76200</xdr:rowOff>
    </xdr:to>
    <xdr:sp macro="" textlink="">
      <xdr:nvSpPr>
        <xdr:cNvPr id="150" name="Line 6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ShapeType="1"/>
        </xdr:cNvSpPr>
      </xdr:nvSpPr>
      <xdr:spPr bwMode="auto">
        <a:xfrm>
          <a:off x="17971077" y="4757016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133350</xdr:colOff>
      <xdr:row>19</xdr:row>
      <xdr:rowOff>66675</xdr:rowOff>
    </xdr:from>
    <xdr:to>
      <xdr:col>32</xdr:col>
      <xdr:colOff>133350</xdr:colOff>
      <xdr:row>19</xdr:row>
      <xdr:rowOff>76200</xdr:rowOff>
    </xdr:to>
    <xdr:sp macro="" textlink="">
      <xdr:nvSpPr>
        <xdr:cNvPr id="168" name="Line 69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ShapeType="1"/>
        </xdr:cNvSpPr>
      </xdr:nvSpPr>
      <xdr:spPr bwMode="auto">
        <a:xfrm>
          <a:off x="15748577" y="4757016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133350</xdr:colOff>
      <xdr:row>19</xdr:row>
      <xdr:rowOff>66675</xdr:rowOff>
    </xdr:from>
    <xdr:to>
      <xdr:col>32</xdr:col>
      <xdr:colOff>133350</xdr:colOff>
      <xdr:row>19</xdr:row>
      <xdr:rowOff>76200</xdr:rowOff>
    </xdr:to>
    <xdr:sp macro="" textlink="">
      <xdr:nvSpPr>
        <xdr:cNvPr id="174" name="Line 69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ShapeType="1"/>
        </xdr:cNvSpPr>
      </xdr:nvSpPr>
      <xdr:spPr bwMode="auto">
        <a:xfrm>
          <a:off x="15748577" y="4757016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16315</xdr:colOff>
      <xdr:row>31</xdr:row>
      <xdr:rowOff>288636</xdr:rowOff>
    </xdr:from>
    <xdr:to>
      <xdr:col>21</xdr:col>
      <xdr:colOff>331932</xdr:colOff>
      <xdr:row>31</xdr:row>
      <xdr:rowOff>288636</xdr:rowOff>
    </xdr:to>
    <xdr:cxnSp macro="">
      <xdr:nvCxnSpPr>
        <xdr:cNvPr id="179" name="Conector recto de flecha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CxnSpPr/>
      </xdr:nvCxnSpPr>
      <xdr:spPr>
        <a:xfrm>
          <a:off x="10990772" y="8612658"/>
          <a:ext cx="315617" cy="0"/>
        </a:xfrm>
        <a:prstGeom prst="straightConnector1">
          <a:avLst/>
        </a:prstGeom>
        <a:ln w="2540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28863</xdr:colOff>
      <xdr:row>19</xdr:row>
      <xdr:rowOff>303068</xdr:rowOff>
    </xdr:from>
    <xdr:to>
      <xdr:col>29</xdr:col>
      <xdr:colOff>486641</xdr:colOff>
      <xdr:row>19</xdr:row>
      <xdr:rowOff>303068</xdr:rowOff>
    </xdr:to>
    <xdr:cxnSp macro="">
      <xdr:nvCxnSpPr>
        <xdr:cNvPr id="182" name="Conector recto de flecha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CxnSpPr/>
      </xdr:nvCxnSpPr>
      <xdr:spPr>
        <a:xfrm>
          <a:off x="13551477" y="4993409"/>
          <a:ext cx="457778" cy="0"/>
        </a:xfrm>
        <a:prstGeom prst="straightConnector1">
          <a:avLst/>
        </a:prstGeom>
        <a:ln w="2540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28863</xdr:colOff>
      <xdr:row>31</xdr:row>
      <xdr:rowOff>317501</xdr:rowOff>
    </xdr:from>
    <xdr:to>
      <xdr:col>26</xdr:col>
      <xdr:colOff>28863</xdr:colOff>
      <xdr:row>31</xdr:row>
      <xdr:rowOff>317501</xdr:rowOff>
    </xdr:to>
    <xdr:cxnSp macro="">
      <xdr:nvCxnSpPr>
        <xdr:cNvPr id="200" name="Conector recto de flecha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CxnSpPr/>
      </xdr:nvCxnSpPr>
      <xdr:spPr>
        <a:xfrm>
          <a:off x="13955568" y="8471478"/>
          <a:ext cx="519545" cy="0"/>
        </a:xfrm>
        <a:prstGeom prst="straightConnector1">
          <a:avLst/>
        </a:prstGeom>
        <a:ln w="2540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1256</xdr:colOff>
      <xdr:row>19</xdr:row>
      <xdr:rowOff>72158</xdr:rowOff>
    </xdr:from>
    <xdr:to>
      <xdr:col>22</xdr:col>
      <xdr:colOff>15686</xdr:colOff>
      <xdr:row>35</xdr:row>
      <xdr:rowOff>259773</xdr:rowOff>
    </xdr:to>
    <xdr:grpSp>
      <xdr:nvGrpSpPr>
        <xdr:cNvPr id="19" name="Grup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pSpPr/>
      </xdr:nvGrpSpPr>
      <xdr:grpSpPr>
        <a:xfrm>
          <a:off x="10700268" y="4779280"/>
          <a:ext cx="368848" cy="5094098"/>
          <a:chOff x="11386705" y="5022272"/>
          <a:chExt cx="577271" cy="6061364"/>
        </a:xfrm>
      </xdr:grpSpPr>
      <xdr:cxnSp macro="">
        <xdr:nvCxnSpPr>
          <xdr:cNvPr id="1038" name="Conector recto 1037">
            <a:extLst>
              <a:ext uri="{FF2B5EF4-FFF2-40B4-BE49-F238E27FC236}">
                <a16:creationId xmlns:a16="http://schemas.microsoft.com/office/drawing/2014/main" id="{00000000-0008-0000-0000-00000E040000}"/>
              </a:ext>
            </a:extLst>
          </xdr:cNvPr>
          <xdr:cNvCxnSpPr/>
        </xdr:nvCxnSpPr>
        <xdr:spPr>
          <a:xfrm>
            <a:off x="11386705" y="5036705"/>
            <a:ext cx="252555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40" name="Conector recto 1039">
            <a:extLst>
              <a:ext uri="{FF2B5EF4-FFF2-40B4-BE49-F238E27FC236}">
                <a16:creationId xmlns:a16="http://schemas.microsoft.com/office/drawing/2014/main" id="{00000000-0008-0000-0000-000010040000}"/>
              </a:ext>
            </a:extLst>
          </xdr:cNvPr>
          <xdr:cNvCxnSpPr/>
        </xdr:nvCxnSpPr>
        <xdr:spPr>
          <a:xfrm>
            <a:off x="11626397" y="5022272"/>
            <a:ext cx="3137" cy="6061364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2" name="Conector recto de flecha 1041">
            <a:extLst>
              <a:ext uri="{FF2B5EF4-FFF2-40B4-BE49-F238E27FC236}">
                <a16:creationId xmlns:a16="http://schemas.microsoft.com/office/drawing/2014/main" id="{00000000-0008-0000-0000-000012040000}"/>
              </a:ext>
            </a:extLst>
          </xdr:cNvPr>
          <xdr:cNvCxnSpPr/>
        </xdr:nvCxnSpPr>
        <xdr:spPr>
          <a:xfrm>
            <a:off x="11642398" y="11060705"/>
            <a:ext cx="321578" cy="8500"/>
          </a:xfrm>
          <a:prstGeom prst="straightConnector1">
            <a:avLst/>
          </a:prstGeom>
          <a:ln w="254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133350</xdr:colOff>
      <xdr:row>35</xdr:row>
      <xdr:rowOff>66675</xdr:rowOff>
    </xdr:from>
    <xdr:to>
      <xdr:col>28</xdr:col>
      <xdr:colOff>133350</xdr:colOff>
      <xdr:row>35</xdr:row>
      <xdr:rowOff>76200</xdr:rowOff>
    </xdr:to>
    <xdr:sp macro="" textlink="">
      <xdr:nvSpPr>
        <xdr:cNvPr id="224" name="Line 69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ShapeType="1"/>
        </xdr:cNvSpPr>
      </xdr:nvSpPr>
      <xdr:spPr bwMode="auto">
        <a:xfrm>
          <a:off x="15373350" y="9519516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28863</xdr:colOff>
      <xdr:row>35</xdr:row>
      <xdr:rowOff>216477</xdr:rowOff>
    </xdr:from>
    <xdr:to>
      <xdr:col>26</xdr:col>
      <xdr:colOff>25399</xdr:colOff>
      <xdr:row>35</xdr:row>
      <xdr:rowOff>216478</xdr:rowOff>
    </xdr:to>
    <xdr:cxnSp macro="">
      <xdr:nvCxnSpPr>
        <xdr:cNvPr id="226" name="Conector recto de flecha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CxnSpPr/>
      </xdr:nvCxnSpPr>
      <xdr:spPr>
        <a:xfrm>
          <a:off x="13666931" y="9669318"/>
          <a:ext cx="516082" cy="1"/>
        </a:xfrm>
        <a:prstGeom prst="straightConnector1">
          <a:avLst/>
        </a:prstGeom>
        <a:ln w="2540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14432</xdr:colOff>
      <xdr:row>31</xdr:row>
      <xdr:rowOff>475885</xdr:rowOff>
    </xdr:from>
    <xdr:to>
      <xdr:col>17</xdr:col>
      <xdr:colOff>232587</xdr:colOff>
      <xdr:row>31</xdr:row>
      <xdr:rowOff>476250</xdr:rowOff>
    </xdr:to>
    <xdr:cxnSp macro="">
      <xdr:nvCxnSpPr>
        <xdr:cNvPr id="147" name="Conector recto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CxnSpPr/>
      </xdr:nvCxnSpPr>
      <xdr:spPr>
        <a:xfrm>
          <a:off x="8852746" y="8937629"/>
          <a:ext cx="218155" cy="365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221511</xdr:colOff>
      <xdr:row>31</xdr:row>
      <xdr:rowOff>465175</xdr:rowOff>
    </xdr:from>
    <xdr:to>
      <xdr:col>17</xdr:col>
      <xdr:colOff>221511</xdr:colOff>
      <xdr:row>35</xdr:row>
      <xdr:rowOff>232587</xdr:rowOff>
    </xdr:to>
    <xdr:cxnSp macro="">
      <xdr:nvCxnSpPr>
        <xdr:cNvPr id="157" name="Conector recto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CxnSpPr/>
      </xdr:nvCxnSpPr>
      <xdr:spPr>
        <a:xfrm>
          <a:off x="9059825" y="8805088"/>
          <a:ext cx="0" cy="1041104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</xdr:colOff>
      <xdr:row>35</xdr:row>
      <xdr:rowOff>299040</xdr:rowOff>
    </xdr:from>
    <xdr:to>
      <xdr:col>18</xdr:col>
      <xdr:colOff>6894</xdr:colOff>
      <xdr:row>39</xdr:row>
      <xdr:rowOff>177210</xdr:rowOff>
    </xdr:to>
    <xdr:grpSp>
      <xdr:nvGrpSpPr>
        <xdr:cNvPr id="236" name="Grupo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GrpSpPr/>
      </xdr:nvGrpSpPr>
      <xdr:grpSpPr>
        <a:xfrm>
          <a:off x="8838315" y="9912645"/>
          <a:ext cx="516370" cy="1207239"/>
          <a:chOff x="9510568" y="8615795"/>
          <a:chExt cx="592570" cy="1140114"/>
        </a:xfrm>
      </xdr:grpSpPr>
      <xdr:cxnSp macro="">
        <xdr:nvCxnSpPr>
          <xdr:cNvPr id="237" name="Conector recto de flecha 236">
            <a:extLst>
              <a:ext uri="{FF2B5EF4-FFF2-40B4-BE49-F238E27FC236}">
                <a16:creationId xmlns:a16="http://schemas.microsoft.com/office/drawing/2014/main" id="{00000000-0008-0000-0000-0000ED000000}"/>
              </a:ext>
            </a:extLst>
          </xdr:cNvPr>
          <xdr:cNvCxnSpPr/>
        </xdr:nvCxnSpPr>
        <xdr:spPr>
          <a:xfrm flipV="1">
            <a:off x="9799205" y="9727046"/>
            <a:ext cx="303933" cy="14431"/>
          </a:xfrm>
          <a:prstGeom prst="straightConnector1">
            <a:avLst/>
          </a:prstGeom>
          <a:ln w="25400" cap="flat" cmpd="sng" algn="ctr">
            <a:solidFill>
              <a:schemeClr val="dk1"/>
            </a:solidFill>
            <a:prstDash val="solid"/>
            <a:round/>
            <a:headEnd type="none" w="med" len="med"/>
            <a:tailEnd type="arrow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238" name="Conector recto 237">
            <a:extLst>
              <a:ext uri="{FF2B5EF4-FFF2-40B4-BE49-F238E27FC236}">
                <a16:creationId xmlns:a16="http://schemas.microsoft.com/office/drawing/2014/main" id="{00000000-0008-0000-0000-0000EE000000}"/>
              </a:ext>
            </a:extLst>
          </xdr:cNvPr>
          <xdr:cNvCxnSpPr/>
        </xdr:nvCxnSpPr>
        <xdr:spPr>
          <a:xfrm>
            <a:off x="9510568" y="8630227"/>
            <a:ext cx="3175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1" name="Conector recto 240">
            <a:extLst>
              <a:ext uri="{FF2B5EF4-FFF2-40B4-BE49-F238E27FC236}">
                <a16:creationId xmlns:a16="http://schemas.microsoft.com/office/drawing/2014/main" id="{00000000-0008-0000-0000-0000F1000000}"/>
              </a:ext>
            </a:extLst>
          </xdr:cNvPr>
          <xdr:cNvCxnSpPr/>
        </xdr:nvCxnSpPr>
        <xdr:spPr>
          <a:xfrm>
            <a:off x="9813635" y="8615795"/>
            <a:ext cx="0" cy="1140114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133350</xdr:colOff>
      <xdr:row>65</xdr:row>
      <xdr:rowOff>66675</xdr:rowOff>
    </xdr:from>
    <xdr:to>
      <xdr:col>36</xdr:col>
      <xdr:colOff>133350</xdr:colOff>
      <xdr:row>65</xdr:row>
      <xdr:rowOff>76200</xdr:rowOff>
    </xdr:to>
    <xdr:sp macro="" textlink="">
      <xdr:nvSpPr>
        <xdr:cNvPr id="270" name="Line 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>
          <a:spLocks noChangeShapeType="1"/>
        </xdr:cNvSpPr>
      </xdr:nvSpPr>
      <xdr:spPr bwMode="auto">
        <a:xfrm>
          <a:off x="19399827" y="9505084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133350</xdr:colOff>
      <xdr:row>65</xdr:row>
      <xdr:rowOff>66675</xdr:rowOff>
    </xdr:from>
    <xdr:to>
      <xdr:col>36</xdr:col>
      <xdr:colOff>133350</xdr:colOff>
      <xdr:row>65</xdr:row>
      <xdr:rowOff>76200</xdr:rowOff>
    </xdr:to>
    <xdr:sp macro="" textlink="">
      <xdr:nvSpPr>
        <xdr:cNvPr id="271" name="Line 69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>
          <a:spLocks noChangeShapeType="1"/>
        </xdr:cNvSpPr>
      </xdr:nvSpPr>
      <xdr:spPr bwMode="auto">
        <a:xfrm>
          <a:off x="19399827" y="9505084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28863</xdr:colOff>
      <xdr:row>65</xdr:row>
      <xdr:rowOff>317501</xdr:rowOff>
    </xdr:from>
    <xdr:to>
      <xdr:col>38</xdr:col>
      <xdr:colOff>28863</xdr:colOff>
      <xdr:row>65</xdr:row>
      <xdr:rowOff>317501</xdr:rowOff>
    </xdr:to>
    <xdr:cxnSp macro="">
      <xdr:nvCxnSpPr>
        <xdr:cNvPr id="275" name="Conector recto de flecha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CxnSpPr/>
      </xdr:nvCxnSpPr>
      <xdr:spPr>
        <a:xfrm>
          <a:off x="17837727" y="9755910"/>
          <a:ext cx="519545" cy="0"/>
        </a:xfrm>
        <a:prstGeom prst="straightConnector1">
          <a:avLst/>
        </a:prstGeom>
        <a:ln w="2540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14431</xdr:colOff>
      <xdr:row>35</xdr:row>
      <xdr:rowOff>216478</xdr:rowOff>
    </xdr:from>
    <xdr:to>
      <xdr:col>14</xdr:col>
      <xdr:colOff>14432</xdr:colOff>
      <xdr:row>35</xdr:row>
      <xdr:rowOff>216478</xdr:rowOff>
    </xdr:to>
    <xdr:cxnSp macro="">
      <xdr:nvCxnSpPr>
        <xdr:cNvPr id="160" name="Conector recto de flecha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CxnSpPr/>
      </xdr:nvCxnSpPr>
      <xdr:spPr>
        <a:xfrm>
          <a:off x="7302499" y="9654887"/>
          <a:ext cx="490683" cy="0"/>
        </a:xfrm>
        <a:prstGeom prst="straightConnector1">
          <a:avLst/>
        </a:prstGeom>
        <a:ln w="2540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133350</xdr:colOff>
      <xdr:row>39</xdr:row>
      <xdr:rowOff>104775</xdr:rowOff>
    </xdr:from>
    <xdr:to>
      <xdr:col>20</xdr:col>
      <xdr:colOff>219075</xdr:colOff>
      <xdr:row>39</xdr:row>
      <xdr:rowOff>104775</xdr:rowOff>
    </xdr:to>
    <xdr:sp macro="" textlink="">
      <xdr:nvSpPr>
        <xdr:cNvPr id="161" name="Line 135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ShapeType="1"/>
        </xdr:cNvSpPr>
      </xdr:nvSpPr>
      <xdr:spPr bwMode="auto">
        <a:xfrm flipH="1">
          <a:off x="11101532" y="9543184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43295</xdr:colOff>
      <xdr:row>39</xdr:row>
      <xdr:rowOff>129887</xdr:rowOff>
    </xdr:from>
    <xdr:to>
      <xdr:col>21</xdr:col>
      <xdr:colOff>559377</xdr:colOff>
      <xdr:row>39</xdr:row>
      <xdr:rowOff>129888</xdr:rowOff>
    </xdr:to>
    <xdr:cxnSp macro="">
      <xdr:nvCxnSpPr>
        <xdr:cNvPr id="163" name="Conector recto de flecha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CxnSpPr/>
      </xdr:nvCxnSpPr>
      <xdr:spPr>
        <a:xfrm>
          <a:off x="11473295" y="10910455"/>
          <a:ext cx="516082" cy="1"/>
        </a:xfrm>
        <a:prstGeom prst="straightConnector1">
          <a:avLst/>
        </a:prstGeom>
        <a:ln w="2540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133350</xdr:colOff>
      <xdr:row>39</xdr:row>
      <xdr:rowOff>66675</xdr:rowOff>
    </xdr:from>
    <xdr:to>
      <xdr:col>28</xdr:col>
      <xdr:colOff>133350</xdr:colOff>
      <xdr:row>39</xdr:row>
      <xdr:rowOff>76200</xdr:rowOff>
    </xdr:to>
    <xdr:sp macro="" textlink="">
      <xdr:nvSpPr>
        <xdr:cNvPr id="164" name="Line 69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ShapeType="1"/>
        </xdr:cNvSpPr>
      </xdr:nvSpPr>
      <xdr:spPr bwMode="auto">
        <a:xfrm>
          <a:off x="17379373" y="9505084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133350</xdr:colOff>
      <xdr:row>39</xdr:row>
      <xdr:rowOff>66675</xdr:rowOff>
    </xdr:from>
    <xdr:to>
      <xdr:col>28</xdr:col>
      <xdr:colOff>133350</xdr:colOff>
      <xdr:row>39</xdr:row>
      <xdr:rowOff>76200</xdr:rowOff>
    </xdr:to>
    <xdr:sp macro="" textlink="">
      <xdr:nvSpPr>
        <xdr:cNvPr id="165" name="Line 69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ShapeType="1"/>
        </xdr:cNvSpPr>
      </xdr:nvSpPr>
      <xdr:spPr bwMode="auto">
        <a:xfrm>
          <a:off x="17379373" y="9505084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28863</xdr:colOff>
      <xdr:row>39</xdr:row>
      <xdr:rowOff>230909</xdr:rowOff>
    </xdr:from>
    <xdr:to>
      <xdr:col>26</xdr:col>
      <xdr:colOff>28863</xdr:colOff>
      <xdr:row>39</xdr:row>
      <xdr:rowOff>230909</xdr:rowOff>
    </xdr:to>
    <xdr:cxnSp macro="">
      <xdr:nvCxnSpPr>
        <xdr:cNvPr id="166" name="Conector recto de flecha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CxnSpPr/>
      </xdr:nvCxnSpPr>
      <xdr:spPr>
        <a:xfrm>
          <a:off x="13551477" y="11011477"/>
          <a:ext cx="519545" cy="0"/>
        </a:xfrm>
        <a:prstGeom prst="straightConnector1">
          <a:avLst/>
        </a:prstGeom>
        <a:ln w="2540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133350</xdr:colOff>
      <xdr:row>39</xdr:row>
      <xdr:rowOff>66675</xdr:rowOff>
    </xdr:from>
    <xdr:to>
      <xdr:col>32</xdr:col>
      <xdr:colOff>133350</xdr:colOff>
      <xdr:row>39</xdr:row>
      <xdr:rowOff>76200</xdr:rowOff>
    </xdr:to>
    <xdr:sp macro="" textlink="">
      <xdr:nvSpPr>
        <xdr:cNvPr id="167" name="Line 69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ShapeType="1"/>
        </xdr:cNvSpPr>
      </xdr:nvSpPr>
      <xdr:spPr bwMode="auto">
        <a:xfrm>
          <a:off x="17379373" y="9505084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133350</xdr:colOff>
      <xdr:row>39</xdr:row>
      <xdr:rowOff>66675</xdr:rowOff>
    </xdr:from>
    <xdr:to>
      <xdr:col>32</xdr:col>
      <xdr:colOff>133350</xdr:colOff>
      <xdr:row>39</xdr:row>
      <xdr:rowOff>76200</xdr:rowOff>
    </xdr:to>
    <xdr:sp macro="" textlink="">
      <xdr:nvSpPr>
        <xdr:cNvPr id="169" name="Line 69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ShapeType="1"/>
        </xdr:cNvSpPr>
      </xdr:nvSpPr>
      <xdr:spPr bwMode="auto">
        <a:xfrm>
          <a:off x="17379373" y="9505084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28863</xdr:colOff>
      <xdr:row>39</xdr:row>
      <xdr:rowOff>274205</xdr:rowOff>
    </xdr:from>
    <xdr:to>
      <xdr:col>30</xdr:col>
      <xdr:colOff>28863</xdr:colOff>
      <xdr:row>39</xdr:row>
      <xdr:rowOff>274205</xdr:rowOff>
    </xdr:to>
    <xdr:cxnSp macro="">
      <xdr:nvCxnSpPr>
        <xdr:cNvPr id="170" name="Conector recto de flecha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CxnSpPr/>
      </xdr:nvCxnSpPr>
      <xdr:spPr>
        <a:xfrm>
          <a:off x="15658522" y="11054773"/>
          <a:ext cx="577273" cy="0"/>
        </a:xfrm>
        <a:prstGeom prst="straightConnector1">
          <a:avLst/>
        </a:prstGeom>
        <a:ln w="2540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133350</xdr:colOff>
      <xdr:row>39</xdr:row>
      <xdr:rowOff>66675</xdr:rowOff>
    </xdr:from>
    <xdr:to>
      <xdr:col>36</xdr:col>
      <xdr:colOff>133350</xdr:colOff>
      <xdr:row>39</xdr:row>
      <xdr:rowOff>76200</xdr:rowOff>
    </xdr:to>
    <xdr:sp macro="" textlink="">
      <xdr:nvSpPr>
        <xdr:cNvPr id="172" name="Line 69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ShapeType="1"/>
        </xdr:cNvSpPr>
      </xdr:nvSpPr>
      <xdr:spPr bwMode="auto">
        <a:xfrm>
          <a:off x="17278350" y="10847243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133350</xdr:colOff>
      <xdr:row>39</xdr:row>
      <xdr:rowOff>66675</xdr:rowOff>
    </xdr:from>
    <xdr:to>
      <xdr:col>36</xdr:col>
      <xdr:colOff>133350</xdr:colOff>
      <xdr:row>39</xdr:row>
      <xdr:rowOff>76200</xdr:rowOff>
    </xdr:to>
    <xdr:sp macro="" textlink="">
      <xdr:nvSpPr>
        <xdr:cNvPr id="173" name="Line 69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ShapeType="1"/>
        </xdr:cNvSpPr>
      </xdr:nvSpPr>
      <xdr:spPr bwMode="auto">
        <a:xfrm>
          <a:off x="17278350" y="10847243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28863</xdr:colOff>
      <xdr:row>39</xdr:row>
      <xdr:rowOff>274205</xdr:rowOff>
    </xdr:from>
    <xdr:to>
      <xdr:col>34</xdr:col>
      <xdr:colOff>28863</xdr:colOff>
      <xdr:row>39</xdr:row>
      <xdr:rowOff>274205</xdr:rowOff>
    </xdr:to>
    <xdr:cxnSp macro="">
      <xdr:nvCxnSpPr>
        <xdr:cNvPr id="185" name="Conector recto de flecha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CxnSpPr/>
      </xdr:nvCxnSpPr>
      <xdr:spPr>
        <a:xfrm>
          <a:off x="15557499" y="11054773"/>
          <a:ext cx="577273" cy="0"/>
        </a:xfrm>
        <a:prstGeom prst="straightConnector1">
          <a:avLst/>
        </a:prstGeom>
        <a:ln w="2540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7591</xdr:colOff>
      <xdr:row>19</xdr:row>
      <xdr:rowOff>552174</xdr:rowOff>
    </xdr:from>
    <xdr:to>
      <xdr:col>17</xdr:col>
      <xdr:colOff>321192</xdr:colOff>
      <xdr:row>19</xdr:row>
      <xdr:rowOff>553779</xdr:rowOff>
    </xdr:to>
    <xdr:cxnSp macro="">
      <xdr:nvCxnSpPr>
        <xdr:cNvPr id="187" name="Conector recto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CxnSpPr/>
      </xdr:nvCxnSpPr>
      <xdr:spPr>
        <a:xfrm>
          <a:off x="8845905" y="5259296"/>
          <a:ext cx="313601" cy="1605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310117</xdr:colOff>
      <xdr:row>19</xdr:row>
      <xdr:rowOff>553779</xdr:rowOff>
    </xdr:from>
    <xdr:to>
      <xdr:col>17</xdr:col>
      <xdr:colOff>327643</xdr:colOff>
      <xdr:row>23</xdr:row>
      <xdr:rowOff>320228</xdr:rowOff>
    </xdr:to>
    <xdr:cxnSp macro="">
      <xdr:nvCxnSpPr>
        <xdr:cNvPr id="188" name="Conector recto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CxnSpPr/>
      </xdr:nvCxnSpPr>
      <xdr:spPr>
        <a:xfrm>
          <a:off x="9148431" y="5260901"/>
          <a:ext cx="17526" cy="139456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310116</xdr:colOff>
      <xdr:row>23</xdr:row>
      <xdr:rowOff>325080</xdr:rowOff>
    </xdr:from>
    <xdr:to>
      <xdr:col>18</xdr:col>
      <xdr:colOff>57784</xdr:colOff>
      <xdr:row>23</xdr:row>
      <xdr:rowOff>332267</xdr:rowOff>
    </xdr:to>
    <xdr:cxnSp macro="">
      <xdr:nvCxnSpPr>
        <xdr:cNvPr id="191" name="Conector recto de flecha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CxnSpPr/>
      </xdr:nvCxnSpPr>
      <xdr:spPr>
        <a:xfrm flipV="1">
          <a:off x="9148430" y="6660313"/>
          <a:ext cx="257145" cy="7187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133350</xdr:colOff>
      <xdr:row>39</xdr:row>
      <xdr:rowOff>66675</xdr:rowOff>
    </xdr:from>
    <xdr:to>
      <xdr:col>40</xdr:col>
      <xdr:colOff>133350</xdr:colOff>
      <xdr:row>39</xdr:row>
      <xdr:rowOff>76200</xdr:rowOff>
    </xdr:to>
    <xdr:sp macro="" textlink="">
      <xdr:nvSpPr>
        <xdr:cNvPr id="162" name="Line 69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ShapeType="1"/>
        </xdr:cNvSpPr>
      </xdr:nvSpPr>
      <xdr:spPr bwMode="auto">
        <a:xfrm>
          <a:off x="19195256" y="108299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133350</xdr:colOff>
      <xdr:row>39</xdr:row>
      <xdr:rowOff>66675</xdr:rowOff>
    </xdr:from>
    <xdr:to>
      <xdr:col>40</xdr:col>
      <xdr:colOff>133350</xdr:colOff>
      <xdr:row>39</xdr:row>
      <xdr:rowOff>76200</xdr:rowOff>
    </xdr:to>
    <xdr:sp macro="" textlink="">
      <xdr:nvSpPr>
        <xdr:cNvPr id="181" name="Line 69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ShapeType="1"/>
        </xdr:cNvSpPr>
      </xdr:nvSpPr>
      <xdr:spPr bwMode="auto">
        <a:xfrm>
          <a:off x="19195256" y="108299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1807</xdr:colOff>
      <xdr:row>31</xdr:row>
      <xdr:rowOff>500647</xdr:rowOff>
    </xdr:from>
    <xdr:to>
      <xdr:col>30</xdr:col>
      <xdr:colOff>2432</xdr:colOff>
      <xdr:row>43</xdr:row>
      <xdr:rowOff>289892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pSpPr/>
      </xdr:nvGrpSpPr>
      <xdr:grpSpPr>
        <a:xfrm>
          <a:off x="14145324" y="8840560"/>
          <a:ext cx="266439" cy="3410960"/>
          <a:chOff x="11386705" y="5022272"/>
          <a:chExt cx="577271" cy="6061364"/>
        </a:xfrm>
      </xdr:grpSpPr>
      <xdr:cxnSp macro="">
        <xdr:nvCxnSpPr>
          <xdr:cNvPr id="95" name="Conector recto 94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CxnSpPr/>
        </xdr:nvCxnSpPr>
        <xdr:spPr>
          <a:xfrm>
            <a:off x="11386705" y="5036705"/>
            <a:ext cx="252555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6" name="Conector recto 95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CxnSpPr/>
        </xdr:nvCxnSpPr>
        <xdr:spPr>
          <a:xfrm>
            <a:off x="11626397" y="5022272"/>
            <a:ext cx="3137" cy="6061364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" name="Conector recto de flecha 96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CxnSpPr/>
        </xdr:nvCxnSpPr>
        <xdr:spPr>
          <a:xfrm>
            <a:off x="11642398" y="11060705"/>
            <a:ext cx="321578" cy="8500"/>
          </a:xfrm>
          <a:prstGeom prst="straightConnector1">
            <a:avLst/>
          </a:prstGeom>
          <a:ln w="254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13806</xdr:colOff>
      <xdr:row>52</xdr:row>
      <xdr:rowOff>193261</xdr:rowOff>
    </xdr:from>
    <xdr:to>
      <xdr:col>9</xdr:col>
      <xdr:colOff>524565</xdr:colOff>
      <xdr:row>52</xdr:row>
      <xdr:rowOff>193261</xdr:rowOff>
    </xdr:to>
    <xdr:cxnSp macro="">
      <xdr:nvCxnSpPr>
        <xdr:cNvPr id="98" name="Conector recto de flecha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CxnSpPr/>
      </xdr:nvCxnSpPr>
      <xdr:spPr>
        <a:xfrm>
          <a:off x="5342284" y="15888804"/>
          <a:ext cx="510759" cy="0"/>
        </a:xfrm>
        <a:prstGeom prst="straightConnector1">
          <a:avLst/>
        </a:prstGeom>
        <a:ln w="2540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13804</xdr:colOff>
      <xdr:row>35</xdr:row>
      <xdr:rowOff>214768</xdr:rowOff>
    </xdr:from>
    <xdr:to>
      <xdr:col>18</xdr:col>
      <xdr:colOff>27608</xdr:colOff>
      <xdr:row>35</xdr:row>
      <xdr:rowOff>214768</xdr:rowOff>
    </xdr:to>
    <xdr:cxnSp macro="">
      <xdr:nvCxnSpPr>
        <xdr:cNvPr id="102" name="Conector recto de flecha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CxnSpPr/>
      </xdr:nvCxnSpPr>
      <xdr:spPr>
        <a:xfrm>
          <a:off x="8852118" y="9828373"/>
          <a:ext cx="523281" cy="0"/>
        </a:xfrm>
        <a:prstGeom prst="straightConnector1">
          <a:avLst/>
        </a:prstGeom>
        <a:ln w="2540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483151</xdr:colOff>
      <xdr:row>43</xdr:row>
      <xdr:rowOff>204555</xdr:rowOff>
    </xdr:from>
    <xdr:to>
      <xdr:col>34</xdr:col>
      <xdr:colOff>-1</xdr:colOff>
      <xdr:row>43</xdr:row>
      <xdr:rowOff>204555</xdr:rowOff>
    </xdr:to>
    <xdr:cxnSp macro="">
      <xdr:nvCxnSpPr>
        <xdr:cNvPr id="112" name="Conector recto de flecha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CxnSpPr/>
      </xdr:nvCxnSpPr>
      <xdr:spPr>
        <a:xfrm>
          <a:off x="16233912" y="12131512"/>
          <a:ext cx="220870" cy="0"/>
        </a:xfrm>
        <a:prstGeom prst="straightConnector1">
          <a:avLst/>
        </a:prstGeom>
        <a:ln w="2540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394411</xdr:colOff>
      <xdr:row>60</xdr:row>
      <xdr:rowOff>149679</xdr:rowOff>
    </xdr:from>
    <xdr:to>
      <xdr:col>6</xdr:col>
      <xdr:colOff>27215</xdr:colOff>
      <xdr:row>60</xdr:row>
      <xdr:rowOff>153229</xdr:rowOff>
    </xdr:to>
    <xdr:cxnSp macro="">
      <xdr:nvCxnSpPr>
        <xdr:cNvPr id="103" name="Conector recto de flecha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CxnSpPr/>
      </xdr:nvCxnSpPr>
      <xdr:spPr>
        <a:xfrm flipV="1">
          <a:off x="3307128" y="25397831"/>
          <a:ext cx="364435" cy="3550"/>
        </a:xfrm>
        <a:prstGeom prst="straightConnector1">
          <a:avLst/>
        </a:prstGeom>
        <a:ln w="2540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16133</xdr:colOff>
      <xdr:row>60</xdr:row>
      <xdr:rowOff>111579</xdr:rowOff>
    </xdr:from>
    <xdr:to>
      <xdr:col>10</xdr:col>
      <xdr:colOff>16330</xdr:colOff>
      <xdr:row>60</xdr:row>
      <xdr:rowOff>115129</xdr:rowOff>
    </xdr:to>
    <xdr:cxnSp macro="">
      <xdr:nvCxnSpPr>
        <xdr:cNvPr id="104" name="Conector recto de flecha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CxnSpPr/>
      </xdr:nvCxnSpPr>
      <xdr:spPr>
        <a:xfrm flipV="1">
          <a:off x="5151350" y="25359731"/>
          <a:ext cx="359110" cy="3550"/>
        </a:xfrm>
        <a:prstGeom prst="straightConnector1">
          <a:avLst/>
        </a:prstGeom>
        <a:ln w="2540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13607</xdr:colOff>
      <xdr:row>60</xdr:row>
      <xdr:rowOff>95250</xdr:rowOff>
    </xdr:from>
    <xdr:to>
      <xdr:col>14</xdr:col>
      <xdr:colOff>54625</xdr:colOff>
      <xdr:row>60</xdr:row>
      <xdr:rowOff>98800</xdr:rowOff>
    </xdr:to>
    <xdr:cxnSp macro="">
      <xdr:nvCxnSpPr>
        <xdr:cNvPr id="105" name="Conector recto de flecha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CxnSpPr/>
      </xdr:nvCxnSpPr>
      <xdr:spPr>
        <a:xfrm flipV="1">
          <a:off x="6943390" y="25343402"/>
          <a:ext cx="413735" cy="3550"/>
        </a:xfrm>
        <a:prstGeom prst="straightConnector1">
          <a:avLst/>
        </a:prstGeom>
        <a:ln w="2540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88605</xdr:colOff>
      <xdr:row>35</xdr:row>
      <xdr:rowOff>321191</xdr:rowOff>
    </xdr:from>
    <xdr:to>
      <xdr:col>22</xdr:col>
      <xdr:colOff>626</xdr:colOff>
      <xdr:row>43</xdr:row>
      <xdr:rowOff>243659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GrpSpPr/>
      </xdr:nvGrpSpPr>
      <xdr:grpSpPr>
        <a:xfrm>
          <a:off x="10787617" y="9934796"/>
          <a:ext cx="266439" cy="2270491"/>
          <a:chOff x="11386705" y="5022272"/>
          <a:chExt cx="577271" cy="6061364"/>
        </a:xfrm>
      </xdr:grpSpPr>
      <xdr:cxnSp macro="">
        <xdr:nvCxnSpPr>
          <xdr:cNvPr id="119" name="Conector recto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CxnSpPr/>
        </xdr:nvCxnSpPr>
        <xdr:spPr>
          <a:xfrm>
            <a:off x="11386705" y="5036705"/>
            <a:ext cx="252555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0" name="Conector recto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CxnSpPr/>
        </xdr:nvCxnSpPr>
        <xdr:spPr>
          <a:xfrm>
            <a:off x="11626397" y="5022272"/>
            <a:ext cx="3137" cy="6061364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Conector recto de flecha 120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CxnSpPr/>
        </xdr:nvCxnSpPr>
        <xdr:spPr>
          <a:xfrm>
            <a:off x="11642398" y="11060705"/>
            <a:ext cx="321578" cy="8500"/>
          </a:xfrm>
          <a:prstGeom prst="straightConnector1">
            <a:avLst/>
          </a:prstGeom>
          <a:ln w="254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531627</xdr:colOff>
      <xdr:row>48</xdr:row>
      <xdr:rowOff>420872</xdr:rowOff>
    </xdr:from>
    <xdr:to>
      <xdr:col>25</xdr:col>
      <xdr:colOff>254738</xdr:colOff>
      <xdr:row>48</xdr:row>
      <xdr:rowOff>420872</xdr:rowOff>
    </xdr:to>
    <xdr:cxnSp macro="">
      <xdr:nvCxnSpPr>
        <xdr:cNvPr id="122" name="Conector recto de flecha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CxnSpPr/>
      </xdr:nvCxnSpPr>
      <xdr:spPr>
        <a:xfrm>
          <a:off x="12360348" y="13689419"/>
          <a:ext cx="265814" cy="0"/>
        </a:xfrm>
        <a:prstGeom prst="straightConnector1">
          <a:avLst/>
        </a:prstGeom>
        <a:ln w="2540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16690</xdr:colOff>
      <xdr:row>35</xdr:row>
      <xdr:rowOff>265814</xdr:rowOff>
    </xdr:from>
    <xdr:to>
      <xdr:col>30</xdr:col>
      <xdr:colOff>44312</xdr:colOff>
      <xdr:row>39</xdr:row>
      <xdr:rowOff>264106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pSpPr/>
      </xdr:nvGrpSpPr>
      <xdr:grpSpPr>
        <a:xfrm flipV="1">
          <a:off x="14160207" y="9879419"/>
          <a:ext cx="293436" cy="1327361"/>
          <a:chOff x="11386705" y="5022272"/>
          <a:chExt cx="387255" cy="6066977"/>
        </a:xfrm>
      </xdr:grpSpPr>
      <xdr:cxnSp macro="">
        <xdr:nvCxnSpPr>
          <xdr:cNvPr id="101" name="Conector recto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CxnSpPr/>
        </xdr:nvCxnSpPr>
        <xdr:spPr>
          <a:xfrm>
            <a:off x="11386705" y="5036705"/>
            <a:ext cx="252555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6" name="Conector recto 105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CxnSpPr/>
        </xdr:nvCxnSpPr>
        <xdr:spPr>
          <a:xfrm>
            <a:off x="11626397" y="5022272"/>
            <a:ext cx="3137" cy="6061364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" name="Conector recto de flecha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CxnSpPr/>
        </xdr:nvCxnSpPr>
        <xdr:spPr>
          <a:xfrm>
            <a:off x="11642398" y="11060705"/>
            <a:ext cx="131562" cy="28544"/>
          </a:xfrm>
          <a:prstGeom prst="straightConnector1">
            <a:avLst/>
          </a:prstGeom>
          <a:ln w="254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9"/>
  <sheetViews>
    <sheetView tabSelected="1" topLeftCell="A16" zoomScale="70" zoomScaleNormal="70" workbookViewId="0">
      <selection activeCell="K51" sqref="K51"/>
    </sheetView>
  </sheetViews>
  <sheetFormatPr baseColWidth="10" defaultRowHeight="15.75" x14ac:dyDescent="0.25"/>
  <cols>
    <col min="1" max="1" width="25.28515625" style="1" customWidth="1"/>
    <col min="2" max="2" width="3.5703125" style="1" customWidth="1"/>
    <col min="3" max="3" width="7.140625" style="1" customWidth="1"/>
    <col min="4" max="4" width="7.7109375" style="1" customWidth="1"/>
    <col min="5" max="5" width="6.140625" style="1" customWidth="1"/>
    <col min="6" max="6" width="4.7109375" style="1" customWidth="1"/>
    <col min="7" max="7" width="7" style="1" customWidth="1"/>
    <col min="8" max="8" width="5.5703125" style="1" customWidth="1"/>
    <col min="9" max="9" width="9.7109375" style="1" customWidth="1"/>
    <col min="10" max="10" width="5.42578125" style="1" customWidth="1"/>
    <col min="11" max="11" width="6.28515625" style="1" customWidth="1"/>
    <col min="12" max="12" width="6.7109375" style="1" customWidth="1"/>
    <col min="13" max="13" width="8.7109375" style="1" customWidth="1"/>
    <col min="14" max="14" width="5.5703125" style="1" customWidth="1"/>
    <col min="15" max="15" width="8" style="1" customWidth="1"/>
    <col min="16" max="16" width="6.140625" style="1" customWidth="1"/>
    <col min="17" max="17" width="9" style="1" customWidth="1"/>
    <col min="18" max="18" width="7.7109375" style="1" customWidth="1"/>
    <col min="19" max="19" width="7.85546875" style="1" customWidth="1"/>
    <col min="20" max="20" width="6.85546875" style="1" customWidth="1"/>
    <col min="21" max="21" width="5.7109375" style="1" customWidth="1"/>
    <col min="22" max="22" width="5.28515625" style="1" customWidth="1"/>
    <col min="23" max="23" width="7.28515625" style="1" customWidth="1"/>
    <col min="24" max="24" width="4.28515625" style="1" customWidth="1"/>
    <col min="25" max="25" width="8.140625" style="1" customWidth="1"/>
    <col min="26" max="26" width="4" style="1" customWidth="1"/>
    <col min="27" max="27" width="11.85546875" style="1" customWidth="1"/>
    <col min="28" max="28" width="6" style="1" customWidth="1"/>
    <col min="29" max="29" width="4.85546875" style="1" customWidth="1"/>
    <col min="30" max="30" width="4" style="1" customWidth="1"/>
    <col min="31" max="31" width="7" style="1" customWidth="1"/>
    <col min="32" max="32" width="6.140625" style="1" customWidth="1"/>
    <col min="33" max="33" width="7.28515625" style="1" customWidth="1"/>
    <col min="34" max="34" width="3.28515625" style="1" customWidth="1"/>
    <col min="35" max="35" width="8" style="1" customWidth="1"/>
    <col min="36" max="36" width="6.140625" style="1" customWidth="1"/>
    <col min="37" max="37" width="8.140625" style="1" customWidth="1"/>
    <col min="38" max="38" width="2.5703125" style="1" customWidth="1"/>
    <col min="39" max="39" width="7.5703125" style="1" customWidth="1"/>
    <col min="40" max="40" width="7.28515625" style="1" customWidth="1"/>
    <col min="41" max="41" width="8" style="1" customWidth="1"/>
    <col min="42" max="42" width="9.28515625" style="1" customWidth="1"/>
    <col min="43" max="16384" width="11.42578125" style="1"/>
  </cols>
  <sheetData>
    <row r="1" spans="1:41" ht="23.25" x14ac:dyDescent="0.35">
      <c r="E1" s="154" t="s">
        <v>169</v>
      </c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</row>
    <row r="3" spans="1:41" ht="21" customHeight="1" x14ac:dyDescent="0.25">
      <c r="C3" s="158" t="s">
        <v>0</v>
      </c>
      <c r="D3" s="158"/>
      <c r="E3" s="158"/>
      <c r="F3" s="158"/>
      <c r="G3" s="158"/>
      <c r="H3" s="158"/>
      <c r="I3" s="158"/>
      <c r="J3" s="158"/>
      <c r="K3" s="158"/>
      <c r="L3" s="158"/>
      <c r="M3" s="158"/>
      <c r="O3" s="156" t="s">
        <v>5</v>
      </c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E3" s="155" t="s">
        <v>6</v>
      </c>
      <c r="AF3" s="155"/>
      <c r="AG3" s="155"/>
      <c r="AH3" s="155"/>
      <c r="AI3" s="155"/>
      <c r="AJ3" s="155"/>
      <c r="AK3" s="155"/>
      <c r="AL3" s="155"/>
      <c r="AM3" s="155"/>
      <c r="AN3" s="155"/>
      <c r="AO3" s="155"/>
    </row>
    <row r="4" spans="1:41" ht="18.75" customHeight="1" thickBot="1" x14ac:dyDescent="0.3">
      <c r="A4" s="29"/>
      <c r="B4" s="29"/>
      <c r="C4" s="157" t="s">
        <v>7</v>
      </c>
      <c r="D4" s="157"/>
      <c r="E4" s="157"/>
      <c r="F4" s="28"/>
      <c r="G4" s="157" t="s">
        <v>8</v>
      </c>
      <c r="H4" s="157"/>
      <c r="I4" s="157"/>
      <c r="J4" s="28"/>
      <c r="K4" s="157" t="s">
        <v>9</v>
      </c>
      <c r="L4" s="157"/>
      <c r="M4" s="157"/>
      <c r="N4" s="28"/>
      <c r="O4" s="157" t="s">
        <v>10</v>
      </c>
      <c r="P4" s="157"/>
      <c r="Q4" s="157"/>
      <c r="R4" s="28"/>
      <c r="S4" s="157" t="s">
        <v>11</v>
      </c>
      <c r="T4" s="157"/>
      <c r="U4" s="157"/>
      <c r="V4" s="28"/>
      <c r="W4" s="157" t="s">
        <v>12</v>
      </c>
      <c r="X4" s="157"/>
      <c r="Y4" s="157"/>
      <c r="Z4" s="28"/>
      <c r="AA4" s="157" t="s">
        <v>13</v>
      </c>
      <c r="AB4" s="157"/>
      <c r="AC4" s="157"/>
      <c r="AD4" s="28"/>
      <c r="AE4" s="157" t="s">
        <v>14</v>
      </c>
      <c r="AF4" s="157"/>
      <c r="AG4" s="157"/>
      <c r="AH4" s="28"/>
      <c r="AI4" s="157" t="s">
        <v>15</v>
      </c>
      <c r="AJ4" s="157"/>
      <c r="AK4" s="157"/>
      <c r="AL4" s="28"/>
      <c r="AM4" s="157" t="s">
        <v>16</v>
      </c>
      <c r="AN4" s="157"/>
      <c r="AO4" s="157"/>
    </row>
    <row r="5" spans="1:41" s="2" customFormat="1" ht="9" customHeight="1" x14ac:dyDescent="0.25">
      <c r="C5" s="5"/>
      <c r="D5" s="5"/>
      <c r="E5" s="5"/>
      <c r="F5" s="5"/>
      <c r="G5" s="5"/>
      <c r="H5" s="5"/>
      <c r="I5" s="5"/>
      <c r="J5" s="5"/>
      <c r="K5" s="5"/>
      <c r="L5" s="5"/>
      <c r="M5" s="5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</row>
    <row r="6" spans="1:41" s="2" customFormat="1" ht="15" x14ac:dyDescent="0.25">
      <c r="C6" s="130" t="s">
        <v>193</v>
      </c>
      <c r="D6" s="130"/>
      <c r="E6" s="23">
        <v>3</v>
      </c>
      <c r="F6" s="7"/>
      <c r="G6" s="130" t="s">
        <v>17</v>
      </c>
      <c r="H6" s="130"/>
      <c r="I6" s="23">
        <v>3</v>
      </c>
      <c r="J6" s="5"/>
      <c r="K6" s="122" t="s">
        <v>195</v>
      </c>
      <c r="L6" s="123"/>
      <c r="M6" s="23">
        <v>3</v>
      </c>
      <c r="O6" s="122" t="s">
        <v>197</v>
      </c>
      <c r="P6" s="123"/>
      <c r="Q6" s="23">
        <v>3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</row>
    <row r="7" spans="1:41" s="2" customFormat="1" ht="38.25" customHeight="1" x14ac:dyDescent="0.25">
      <c r="A7" s="140" t="s">
        <v>52</v>
      </c>
      <c r="B7" s="1"/>
      <c r="C7" s="120" t="s">
        <v>26</v>
      </c>
      <c r="D7" s="120"/>
      <c r="E7" s="120"/>
      <c r="F7" s="5"/>
      <c r="G7" s="120" t="s">
        <v>27</v>
      </c>
      <c r="H7" s="120"/>
      <c r="I7" s="120"/>
      <c r="J7" s="5"/>
      <c r="K7" s="120" t="s">
        <v>34</v>
      </c>
      <c r="L7" s="120"/>
      <c r="M7" s="120"/>
      <c r="O7" s="120" t="s">
        <v>40</v>
      </c>
      <c r="P7" s="120"/>
      <c r="Q7" s="120"/>
      <c r="R7" s="8"/>
      <c r="S7" s="8"/>
      <c r="T7" s="8"/>
      <c r="U7" s="8"/>
      <c r="V7" s="8"/>
      <c r="W7" s="8"/>
      <c r="X7" s="9"/>
      <c r="Y7" s="8"/>
      <c r="Z7" s="8"/>
      <c r="AA7" s="8"/>
      <c r="AB7" s="8"/>
      <c r="AC7" s="8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</row>
    <row r="8" spans="1:41" s="2" customFormat="1" x14ac:dyDescent="0.25">
      <c r="A8" s="140"/>
      <c r="B8" s="1"/>
      <c r="C8" s="23">
        <v>4</v>
      </c>
      <c r="D8" s="23">
        <v>0</v>
      </c>
      <c r="E8" s="24">
        <v>4</v>
      </c>
      <c r="F8" s="27"/>
      <c r="G8" s="23">
        <v>4</v>
      </c>
      <c r="H8" s="23">
        <v>0</v>
      </c>
      <c r="I8" s="24">
        <v>4</v>
      </c>
      <c r="J8" s="5"/>
      <c r="K8" s="23">
        <v>4</v>
      </c>
      <c r="L8" s="23">
        <v>0</v>
      </c>
      <c r="M8" s="24">
        <v>4</v>
      </c>
      <c r="O8" s="23">
        <v>4</v>
      </c>
      <c r="P8" s="23">
        <v>0</v>
      </c>
      <c r="Q8" s="24">
        <v>4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</row>
    <row r="9" spans="1:41" s="2" customFormat="1" ht="17.100000000000001" customHeight="1" x14ac:dyDescent="0.25">
      <c r="A9" s="140"/>
      <c r="B9" s="1"/>
      <c r="C9" s="6"/>
      <c r="D9" s="6"/>
      <c r="E9" s="6"/>
      <c r="F9" s="6"/>
      <c r="G9" s="5"/>
      <c r="H9" s="6"/>
      <c r="I9" s="5"/>
      <c r="J9" s="5"/>
      <c r="K9" s="6"/>
      <c r="L9" s="5"/>
      <c r="M9" s="5"/>
      <c r="O9" s="8"/>
      <c r="P9" s="10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</row>
    <row r="10" spans="1:41" s="2" customFormat="1" ht="15.75" customHeight="1" x14ac:dyDescent="0.25">
      <c r="A10" s="140"/>
      <c r="B10" s="1"/>
      <c r="C10" s="5"/>
      <c r="D10" s="5"/>
      <c r="E10" s="5"/>
      <c r="F10" s="7"/>
      <c r="G10" s="130" t="s">
        <v>194</v>
      </c>
      <c r="H10" s="130"/>
      <c r="I10" s="23">
        <v>3</v>
      </c>
      <c r="J10" s="5"/>
      <c r="K10" s="130" t="s">
        <v>196</v>
      </c>
      <c r="L10" s="130"/>
      <c r="M10" s="23">
        <v>3</v>
      </c>
      <c r="O10" s="122" t="s">
        <v>198</v>
      </c>
      <c r="P10" s="123"/>
      <c r="Q10" s="23">
        <v>3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</row>
    <row r="11" spans="1:41" s="2" customFormat="1" ht="30.75" customHeight="1" x14ac:dyDescent="0.25">
      <c r="A11" s="140"/>
      <c r="B11" s="1"/>
      <c r="C11" s="5"/>
      <c r="D11" s="5"/>
      <c r="E11" s="5"/>
      <c r="F11" s="5"/>
      <c r="G11" s="120" t="s">
        <v>54</v>
      </c>
      <c r="H11" s="120"/>
      <c r="I11" s="120"/>
      <c r="J11" s="5"/>
      <c r="K11" s="120" t="s">
        <v>2</v>
      </c>
      <c r="L11" s="120"/>
      <c r="M11" s="120"/>
      <c r="O11" s="120" t="s">
        <v>28</v>
      </c>
      <c r="P11" s="120"/>
      <c r="Q11" s="120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</row>
    <row r="12" spans="1:41" s="2" customFormat="1" x14ac:dyDescent="0.25">
      <c r="A12" s="140"/>
      <c r="B12" s="1"/>
      <c r="C12" s="5"/>
      <c r="D12" s="5"/>
      <c r="E12" s="5"/>
      <c r="F12" s="27"/>
      <c r="G12" s="23">
        <v>2</v>
      </c>
      <c r="H12" s="23">
        <v>2</v>
      </c>
      <c r="I12" s="24">
        <v>4</v>
      </c>
      <c r="J12" s="5"/>
      <c r="K12" s="23">
        <v>2</v>
      </c>
      <c r="L12" s="23">
        <v>2</v>
      </c>
      <c r="M12" s="24">
        <v>4</v>
      </c>
      <c r="O12" s="23">
        <v>2</v>
      </c>
      <c r="P12" s="23">
        <v>2</v>
      </c>
      <c r="Q12" s="24">
        <v>4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</row>
    <row r="13" spans="1:41" s="2" customFormat="1" x14ac:dyDescent="0.25">
      <c r="A13" s="140"/>
      <c r="B13" s="1"/>
      <c r="C13" s="6"/>
      <c r="D13" s="6"/>
      <c r="E13" s="5"/>
      <c r="F13" s="5"/>
      <c r="G13" s="6"/>
      <c r="H13" s="6"/>
      <c r="I13" s="6"/>
      <c r="J13" s="5"/>
      <c r="K13" s="7"/>
      <c r="L13" s="7"/>
      <c r="M13" s="7"/>
      <c r="O13" s="12"/>
      <c r="P13" s="1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</row>
    <row r="14" spans="1:41" s="2" customFormat="1" ht="15.75" customHeight="1" x14ac:dyDescent="0.25">
      <c r="A14" s="140"/>
      <c r="B14" s="1"/>
      <c r="C14" s="130" t="s">
        <v>19</v>
      </c>
      <c r="D14" s="130"/>
      <c r="E14" s="23">
        <v>3</v>
      </c>
      <c r="F14" s="6"/>
      <c r="G14" s="130" t="s">
        <v>199</v>
      </c>
      <c r="H14" s="130"/>
      <c r="I14" s="23">
        <v>3</v>
      </c>
      <c r="J14" s="5"/>
      <c r="K14" s="5"/>
      <c r="L14" s="5"/>
      <c r="M14" s="5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</row>
    <row r="15" spans="1:41" s="2" customFormat="1" ht="36" customHeight="1" x14ac:dyDescent="0.25">
      <c r="A15" s="140"/>
      <c r="B15" s="1"/>
      <c r="C15" s="141" t="s">
        <v>55</v>
      </c>
      <c r="D15" s="141"/>
      <c r="E15" s="141"/>
      <c r="F15" s="43"/>
      <c r="G15" s="141" t="s">
        <v>56</v>
      </c>
      <c r="H15" s="141"/>
      <c r="I15" s="141"/>
      <c r="J15" s="5"/>
      <c r="K15" s="5"/>
      <c r="L15" s="5"/>
      <c r="M15" s="5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</row>
    <row r="16" spans="1:41" s="2" customFormat="1" ht="16.5" customHeight="1" x14ac:dyDescent="0.25">
      <c r="A16" s="140"/>
      <c r="B16" s="1"/>
      <c r="C16" s="23">
        <v>4</v>
      </c>
      <c r="D16" s="23">
        <v>0</v>
      </c>
      <c r="E16" s="24">
        <v>4</v>
      </c>
      <c r="F16" s="5"/>
      <c r="G16" s="23">
        <v>3</v>
      </c>
      <c r="H16" s="23">
        <v>0</v>
      </c>
      <c r="I16" s="24">
        <v>3</v>
      </c>
      <c r="J16" s="5"/>
      <c r="K16" s="5"/>
      <c r="L16" s="5"/>
      <c r="M16" s="5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</row>
    <row r="17" spans="1:41" s="2" customFormat="1" thickBot="1" x14ac:dyDescent="0.3">
      <c r="A17" s="30"/>
      <c r="B17" s="31"/>
      <c r="C17" s="32"/>
      <c r="D17" s="32"/>
      <c r="E17" s="32"/>
      <c r="F17" s="32"/>
      <c r="G17" s="33"/>
      <c r="H17" s="33"/>
      <c r="I17" s="32"/>
      <c r="J17" s="32"/>
      <c r="K17" s="33"/>
      <c r="L17" s="33"/>
      <c r="M17" s="33"/>
      <c r="N17" s="39"/>
      <c r="O17" s="34"/>
      <c r="P17" s="34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9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</row>
    <row r="18" spans="1:41" s="2" customFormat="1" ht="16.5" customHeight="1" x14ac:dyDescent="0.25">
      <c r="C18" s="5"/>
      <c r="D18" s="5"/>
      <c r="E18" s="6"/>
      <c r="F18" s="6"/>
      <c r="G18" s="5"/>
      <c r="H18" s="5"/>
      <c r="I18" s="5"/>
      <c r="J18" s="5"/>
      <c r="K18" s="6"/>
      <c r="L18" s="5"/>
      <c r="M18" s="5"/>
      <c r="O18" s="8"/>
      <c r="P18" s="10"/>
      <c r="Q18" s="8"/>
      <c r="R18" s="8"/>
      <c r="S18" s="11"/>
      <c r="T18" s="8"/>
      <c r="U18" s="8"/>
      <c r="V18" s="8"/>
      <c r="W18" s="8"/>
      <c r="X18" s="8"/>
      <c r="Y18" s="8"/>
      <c r="Z18" s="8"/>
      <c r="AA18" s="8"/>
      <c r="AB18" s="8"/>
      <c r="AC18" s="8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4"/>
    </row>
    <row r="19" spans="1:41" s="2" customFormat="1" ht="18.75" customHeight="1" x14ac:dyDescent="0.25">
      <c r="A19" s="142" t="s">
        <v>83</v>
      </c>
      <c r="B19" s="4"/>
      <c r="C19" s="5"/>
      <c r="D19" s="5"/>
      <c r="E19" s="5"/>
      <c r="F19" s="5"/>
      <c r="G19" s="6"/>
      <c r="H19" s="6"/>
      <c r="I19" s="6"/>
      <c r="J19" s="5"/>
      <c r="K19" s="6"/>
      <c r="L19" s="6"/>
      <c r="M19" s="6"/>
      <c r="O19" s="122" t="s">
        <v>200</v>
      </c>
      <c r="P19" s="123"/>
      <c r="Q19" s="23">
        <v>3</v>
      </c>
      <c r="R19" s="8"/>
      <c r="S19" s="122" t="s">
        <v>201</v>
      </c>
      <c r="T19" s="123"/>
      <c r="U19" s="23">
        <v>3</v>
      </c>
      <c r="V19" s="8"/>
      <c r="W19" s="8"/>
      <c r="X19" s="8"/>
      <c r="Y19" s="8"/>
      <c r="Z19" s="8"/>
      <c r="AA19" s="122" t="s">
        <v>202</v>
      </c>
      <c r="AB19" s="123"/>
      <c r="AC19" s="23">
        <v>3</v>
      </c>
      <c r="AE19" s="130" t="s">
        <v>203</v>
      </c>
      <c r="AF19" s="130"/>
      <c r="AG19" s="23">
        <v>3</v>
      </c>
      <c r="AH19" s="15"/>
      <c r="AI19" s="122" t="s">
        <v>204</v>
      </c>
      <c r="AJ19" s="123"/>
      <c r="AK19" s="23">
        <v>3</v>
      </c>
      <c r="AL19" s="15"/>
      <c r="AM19" s="15"/>
      <c r="AN19" s="15"/>
      <c r="AO19" s="15"/>
    </row>
    <row r="20" spans="1:41" s="2" customFormat="1" ht="63" customHeight="1" x14ac:dyDescent="0.25">
      <c r="A20" s="142"/>
      <c r="B20" s="4"/>
      <c r="C20" s="5"/>
      <c r="D20" s="5"/>
      <c r="E20" s="5"/>
      <c r="F20" s="5"/>
      <c r="G20" s="6"/>
      <c r="H20" s="6"/>
      <c r="I20" s="6"/>
      <c r="J20" s="5"/>
      <c r="K20" s="6"/>
      <c r="L20" s="6"/>
      <c r="M20" s="6"/>
      <c r="O20" s="135" t="s">
        <v>63</v>
      </c>
      <c r="P20" s="136"/>
      <c r="Q20" s="137"/>
      <c r="R20" s="8"/>
      <c r="S20" s="129" t="s">
        <v>167</v>
      </c>
      <c r="T20" s="129"/>
      <c r="U20" s="129"/>
      <c r="V20" s="8"/>
      <c r="W20" s="8"/>
      <c r="X20" s="8"/>
      <c r="Y20" s="8"/>
      <c r="Z20" s="8"/>
      <c r="AA20" s="124" t="s">
        <v>69</v>
      </c>
      <c r="AB20" s="124"/>
      <c r="AC20" s="124"/>
      <c r="AE20" s="135" t="s">
        <v>173</v>
      </c>
      <c r="AF20" s="136"/>
      <c r="AG20" s="137"/>
      <c r="AH20" s="15"/>
      <c r="AI20" s="135" t="s">
        <v>82</v>
      </c>
      <c r="AJ20" s="136"/>
      <c r="AK20" s="137"/>
      <c r="AL20" s="15"/>
      <c r="AM20" s="15"/>
      <c r="AN20" s="15"/>
      <c r="AO20" s="15"/>
    </row>
    <row r="21" spans="1:41" s="2" customFormat="1" ht="17.100000000000001" customHeight="1" x14ac:dyDescent="0.25">
      <c r="A21" s="142"/>
      <c r="B21" s="4"/>
      <c r="C21" s="5"/>
      <c r="D21" s="5"/>
      <c r="E21" s="5"/>
      <c r="F21" s="5"/>
      <c r="G21" s="6"/>
      <c r="H21" s="6"/>
      <c r="I21" s="6"/>
      <c r="J21" s="5"/>
      <c r="K21" s="6"/>
      <c r="L21" s="6"/>
      <c r="M21" s="6"/>
      <c r="O21" s="23">
        <v>4</v>
      </c>
      <c r="P21" s="23">
        <v>0</v>
      </c>
      <c r="Q21" s="24">
        <v>4</v>
      </c>
      <c r="R21" s="8"/>
      <c r="S21" s="23">
        <v>4</v>
      </c>
      <c r="T21" s="23">
        <v>0</v>
      </c>
      <c r="U21" s="24">
        <v>4</v>
      </c>
      <c r="V21" s="8"/>
      <c r="W21" s="8"/>
      <c r="X21" s="8"/>
      <c r="Y21" s="8"/>
      <c r="Z21" s="8"/>
      <c r="AA21" s="23">
        <v>4</v>
      </c>
      <c r="AB21" s="23">
        <v>0</v>
      </c>
      <c r="AC21" s="24">
        <v>4</v>
      </c>
      <c r="AE21" s="23">
        <v>4</v>
      </c>
      <c r="AF21" s="23">
        <v>0</v>
      </c>
      <c r="AG21" s="24">
        <v>4</v>
      </c>
      <c r="AH21" s="15"/>
      <c r="AI21" s="23">
        <v>4</v>
      </c>
      <c r="AJ21" s="23">
        <v>0</v>
      </c>
      <c r="AK21" s="24">
        <v>4</v>
      </c>
      <c r="AL21" s="15"/>
      <c r="AM21" s="15"/>
      <c r="AN21" s="15"/>
      <c r="AO21" s="15"/>
    </row>
    <row r="22" spans="1:41" s="2" customFormat="1" ht="24.75" customHeight="1" x14ac:dyDescent="0.25">
      <c r="A22" s="142"/>
      <c r="B22" s="4"/>
      <c r="C22" s="5"/>
      <c r="D22" s="5"/>
      <c r="E22" s="5"/>
      <c r="F22" s="5"/>
      <c r="G22" s="5"/>
      <c r="H22" s="5"/>
      <c r="I22" s="5"/>
      <c r="J22" s="5"/>
      <c r="K22" s="6"/>
      <c r="L22" s="6"/>
      <c r="M22" s="6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</row>
    <row r="23" spans="1:41" s="2" customFormat="1" ht="24.75" customHeight="1" x14ac:dyDescent="0.25">
      <c r="A23" s="142"/>
      <c r="B23" s="19"/>
      <c r="C23" s="5"/>
      <c r="D23" s="5"/>
      <c r="E23" s="5"/>
      <c r="F23" s="5"/>
      <c r="G23" s="5"/>
      <c r="H23" s="5"/>
      <c r="I23" s="5"/>
      <c r="J23" s="5"/>
      <c r="K23" s="6"/>
      <c r="L23" s="6"/>
      <c r="M23" s="6"/>
      <c r="O23" s="8"/>
      <c r="P23" s="8"/>
      <c r="Q23" s="8"/>
      <c r="R23" s="8"/>
      <c r="S23" s="122" t="s">
        <v>23</v>
      </c>
      <c r="T23" s="123"/>
      <c r="U23" s="23">
        <v>3</v>
      </c>
      <c r="V23" s="8"/>
      <c r="W23" s="8"/>
      <c r="X23" s="8"/>
      <c r="Y23" s="8"/>
      <c r="Z23" s="8"/>
      <c r="AA23" s="8"/>
      <c r="AB23" s="8"/>
      <c r="AC23" s="8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</row>
    <row r="24" spans="1:41" s="2" customFormat="1" ht="52.5" customHeight="1" x14ac:dyDescent="0.25">
      <c r="A24" s="142"/>
      <c r="B24" s="4"/>
      <c r="C24" s="5"/>
      <c r="D24" s="5"/>
      <c r="E24" s="5"/>
      <c r="F24" s="5"/>
      <c r="G24" s="5"/>
      <c r="H24" s="5"/>
      <c r="I24" s="6"/>
      <c r="J24" s="6"/>
      <c r="K24" s="5"/>
      <c r="L24" s="5"/>
      <c r="M24" s="5"/>
      <c r="O24" s="8"/>
      <c r="P24" s="8"/>
      <c r="Q24" s="8"/>
      <c r="R24" s="8"/>
      <c r="S24" s="124" t="s">
        <v>71</v>
      </c>
      <c r="T24" s="124"/>
      <c r="U24" s="124"/>
      <c r="V24" s="8"/>
      <c r="W24" s="8"/>
      <c r="X24" s="8"/>
      <c r="Y24" s="8"/>
      <c r="Z24" s="8"/>
      <c r="AA24" s="8"/>
      <c r="AB24" s="8"/>
      <c r="AC24" s="8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</row>
    <row r="25" spans="1:41" s="2" customFormat="1" ht="15" customHeight="1" x14ac:dyDescent="0.25">
      <c r="A25" s="142"/>
      <c r="B25" s="19"/>
      <c r="C25" s="5"/>
      <c r="D25" s="5"/>
      <c r="E25" s="5"/>
      <c r="F25" s="5"/>
      <c r="G25" s="5"/>
      <c r="H25" s="5"/>
      <c r="I25" s="6"/>
      <c r="J25" s="6"/>
      <c r="K25" s="5"/>
      <c r="L25" s="5"/>
      <c r="M25" s="5"/>
      <c r="O25" s="8"/>
      <c r="P25" s="8"/>
      <c r="Q25" s="8"/>
      <c r="R25" s="8"/>
      <c r="S25" s="23">
        <v>4</v>
      </c>
      <c r="T25" s="23">
        <v>0</v>
      </c>
      <c r="U25" s="24">
        <v>4</v>
      </c>
      <c r="V25" s="8"/>
      <c r="W25" s="8"/>
      <c r="X25" s="8"/>
      <c r="Y25" s="8"/>
      <c r="Z25" s="8"/>
      <c r="AA25" s="8"/>
      <c r="AB25" s="8"/>
      <c r="AC25" s="8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</row>
    <row r="26" spans="1:41" s="2" customFormat="1" ht="15" customHeight="1" x14ac:dyDescent="0.25">
      <c r="A26" s="142"/>
      <c r="B26" s="19"/>
      <c r="C26" s="5"/>
      <c r="D26" s="5"/>
      <c r="E26" s="5"/>
      <c r="F26" s="5"/>
      <c r="G26" s="5"/>
      <c r="H26" s="5"/>
      <c r="I26" s="6"/>
      <c r="J26" s="6"/>
      <c r="K26" s="5"/>
      <c r="L26" s="5"/>
      <c r="M26" s="5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</row>
    <row r="27" spans="1:41" s="2" customFormat="1" ht="15" customHeight="1" x14ac:dyDescent="0.25">
      <c r="A27" s="142"/>
      <c r="B27" s="19"/>
      <c r="C27" s="5"/>
      <c r="D27" s="5"/>
      <c r="E27" s="5"/>
      <c r="F27" s="5"/>
      <c r="G27" s="5"/>
      <c r="H27" s="5"/>
      <c r="I27" s="6"/>
      <c r="J27" s="6"/>
      <c r="K27" s="5"/>
      <c r="L27" s="5"/>
      <c r="M27" s="5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</row>
    <row r="28" spans="1:41" s="2" customFormat="1" thickBot="1" x14ac:dyDescent="0.3">
      <c r="A28" s="30"/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9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9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</row>
    <row r="29" spans="1:41" s="2" customFormat="1" ht="15" x14ac:dyDescent="0.25">
      <c r="A29" s="18"/>
      <c r="B29" s="4"/>
      <c r="C29" s="5"/>
      <c r="D29" s="5"/>
      <c r="E29" s="7"/>
      <c r="F29" s="7"/>
      <c r="G29" s="7"/>
      <c r="H29" s="7"/>
      <c r="I29" s="6"/>
      <c r="J29" s="6"/>
      <c r="K29" s="5"/>
      <c r="L29" s="5"/>
      <c r="M29" s="5"/>
      <c r="O29" s="8"/>
      <c r="P29" s="8"/>
      <c r="Q29" s="8"/>
      <c r="R29" s="8"/>
      <c r="S29" s="12"/>
      <c r="T29" s="12"/>
      <c r="U29" s="8"/>
      <c r="V29" s="8"/>
      <c r="W29" s="12"/>
      <c r="X29" s="12"/>
      <c r="Y29" s="8"/>
      <c r="Z29" s="8"/>
      <c r="AA29" s="8"/>
      <c r="AB29" s="8"/>
      <c r="AC29" s="8"/>
      <c r="AE29" s="17"/>
      <c r="AF29" s="17"/>
      <c r="AG29" s="15"/>
      <c r="AH29" s="15"/>
      <c r="AI29" s="15"/>
      <c r="AJ29" s="15"/>
      <c r="AK29" s="15"/>
      <c r="AL29" s="15"/>
      <c r="AM29" s="15"/>
      <c r="AN29" s="15"/>
      <c r="AO29" s="15"/>
    </row>
    <row r="30" spans="1:41" s="2" customFormat="1" ht="11.25" customHeight="1" x14ac:dyDescent="0.25">
      <c r="A30" s="4"/>
      <c r="B30" s="4"/>
      <c r="C30" s="5"/>
      <c r="D30" s="5"/>
      <c r="E30" s="7"/>
      <c r="F30" s="7"/>
      <c r="G30" s="22"/>
      <c r="H30" s="7"/>
      <c r="I30" s="6"/>
      <c r="J30" s="6"/>
      <c r="K30" s="22"/>
      <c r="L30" s="7"/>
      <c r="M30" s="7"/>
      <c r="O30" s="9"/>
      <c r="P30" s="10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E30" s="13"/>
      <c r="AF30" s="14"/>
      <c r="AG30" s="15"/>
      <c r="AH30" s="15"/>
      <c r="AI30" s="15"/>
      <c r="AJ30" s="15"/>
      <c r="AK30" s="15"/>
      <c r="AL30" s="15"/>
      <c r="AM30" s="15"/>
      <c r="AN30" s="15"/>
      <c r="AO30" s="15"/>
    </row>
    <row r="31" spans="1:41" s="2" customFormat="1" ht="19.5" customHeight="1" x14ac:dyDescent="0.25">
      <c r="A31" s="143" t="s">
        <v>29</v>
      </c>
      <c r="B31" s="19"/>
      <c r="C31" s="130" t="s">
        <v>205</v>
      </c>
      <c r="D31" s="130"/>
      <c r="E31" s="23">
        <v>3</v>
      </c>
      <c r="F31" s="7"/>
      <c r="G31" s="130" t="s">
        <v>207</v>
      </c>
      <c r="H31" s="130"/>
      <c r="I31" s="23">
        <v>3</v>
      </c>
      <c r="J31" s="6"/>
      <c r="K31" s="130" t="s">
        <v>209</v>
      </c>
      <c r="L31" s="130"/>
      <c r="M31" s="23">
        <v>3</v>
      </c>
      <c r="N31" s="26"/>
      <c r="O31" s="122" t="s">
        <v>211</v>
      </c>
      <c r="P31" s="123"/>
      <c r="Q31" s="23">
        <v>3</v>
      </c>
      <c r="R31" s="9"/>
      <c r="S31" s="122" t="s">
        <v>213</v>
      </c>
      <c r="T31" s="123"/>
      <c r="U31" s="23">
        <v>3</v>
      </c>
      <c r="V31" s="9"/>
      <c r="W31" s="122" t="s">
        <v>218</v>
      </c>
      <c r="X31" s="123"/>
      <c r="Y31" s="23">
        <v>3</v>
      </c>
      <c r="Z31" s="9"/>
      <c r="AA31" s="122" t="s">
        <v>226</v>
      </c>
      <c r="AB31" s="123"/>
      <c r="AC31" s="23">
        <v>3</v>
      </c>
      <c r="AE31" s="122" t="s">
        <v>219</v>
      </c>
      <c r="AF31" s="123"/>
      <c r="AG31" s="23">
        <v>3</v>
      </c>
      <c r="AH31" s="16"/>
      <c r="AI31" s="122" t="s">
        <v>230</v>
      </c>
      <c r="AJ31" s="123"/>
      <c r="AK31" s="23">
        <v>3</v>
      </c>
      <c r="AL31" s="7"/>
      <c r="AM31" s="122" t="s">
        <v>232</v>
      </c>
      <c r="AN31" s="123"/>
      <c r="AO31" s="23">
        <v>3</v>
      </c>
    </row>
    <row r="32" spans="1:41" s="2" customFormat="1" ht="53.25" customHeight="1" x14ac:dyDescent="0.25">
      <c r="A32" s="144"/>
      <c r="B32" s="19"/>
      <c r="C32" s="145" t="s">
        <v>206</v>
      </c>
      <c r="D32" s="121"/>
      <c r="E32" s="121"/>
      <c r="F32" s="6"/>
      <c r="G32" s="121" t="s">
        <v>37</v>
      </c>
      <c r="H32" s="121"/>
      <c r="I32" s="121"/>
      <c r="J32" s="6"/>
      <c r="K32" s="121" t="s">
        <v>38</v>
      </c>
      <c r="L32" s="121"/>
      <c r="M32" s="121"/>
      <c r="N32" s="26"/>
      <c r="O32" s="121" t="s">
        <v>65</v>
      </c>
      <c r="P32" s="121"/>
      <c r="Q32" s="121"/>
      <c r="R32" s="9"/>
      <c r="S32" s="121" t="s">
        <v>66</v>
      </c>
      <c r="T32" s="121"/>
      <c r="U32" s="121"/>
      <c r="V32" s="9"/>
      <c r="W32" s="121" t="s">
        <v>72</v>
      </c>
      <c r="X32" s="121"/>
      <c r="Y32" s="121"/>
      <c r="Z32" s="9"/>
      <c r="AA32" s="131" t="s">
        <v>74</v>
      </c>
      <c r="AB32" s="132"/>
      <c r="AC32" s="133"/>
      <c r="AE32" s="131" t="s">
        <v>159</v>
      </c>
      <c r="AF32" s="132"/>
      <c r="AG32" s="133"/>
      <c r="AH32" s="15"/>
      <c r="AI32" s="159" t="s">
        <v>231</v>
      </c>
      <c r="AJ32" s="132"/>
      <c r="AK32" s="133"/>
      <c r="AL32" s="15"/>
      <c r="AM32" s="159" t="s">
        <v>161</v>
      </c>
      <c r="AN32" s="132"/>
      <c r="AO32" s="133"/>
    </row>
    <row r="33" spans="1:41" s="2" customFormat="1" ht="16.5" customHeight="1" x14ac:dyDescent="0.25">
      <c r="A33" s="144"/>
      <c r="B33" s="19"/>
      <c r="C33" s="23">
        <v>2</v>
      </c>
      <c r="D33" s="23">
        <v>2</v>
      </c>
      <c r="E33" s="24">
        <v>4</v>
      </c>
      <c r="F33" s="27"/>
      <c r="G33" s="23">
        <v>2</v>
      </c>
      <c r="H33" s="23">
        <v>2</v>
      </c>
      <c r="I33" s="24">
        <v>4</v>
      </c>
      <c r="J33" s="6"/>
      <c r="K33" s="23">
        <v>2</v>
      </c>
      <c r="L33" s="23">
        <v>2</v>
      </c>
      <c r="M33" s="24">
        <v>4</v>
      </c>
      <c r="N33" s="26"/>
      <c r="O33" s="23">
        <v>2</v>
      </c>
      <c r="P33" s="23">
        <v>2</v>
      </c>
      <c r="Q33" s="24">
        <v>4</v>
      </c>
      <c r="R33" s="9"/>
      <c r="S33" s="23">
        <v>2</v>
      </c>
      <c r="T33" s="23">
        <v>2</v>
      </c>
      <c r="U33" s="24">
        <v>4</v>
      </c>
      <c r="V33" s="9"/>
      <c r="W33" s="23">
        <v>2</v>
      </c>
      <c r="X33" s="23">
        <v>2</v>
      </c>
      <c r="Y33" s="24">
        <v>4</v>
      </c>
      <c r="Z33" s="9"/>
      <c r="AA33" s="23">
        <v>2</v>
      </c>
      <c r="AB33" s="23">
        <v>2</v>
      </c>
      <c r="AC33" s="24">
        <v>4</v>
      </c>
      <c r="AE33" s="23">
        <v>2</v>
      </c>
      <c r="AF33" s="23">
        <v>2</v>
      </c>
      <c r="AG33" s="24">
        <v>4</v>
      </c>
      <c r="AH33" s="15"/>
      <c r="AI33" s="23">
        <v>2</v>
      </c>
      <c r="AJ33" s="23">
        <v>2</v>
      </c>
      <c r="AK33" s="24">
        <v>4</v>
      </c>
      <c r="AL33" s="27"/>
      <c r="AM33" s="23">
        <v>2</v>
      </c>
      <c r="AN33" s="23">
        <v>2</v>
      </c>
      <c r="AO33" s="24">
        <v>4</v>
      </c>
    </row>
    <row r="34" spans="1:41" s="2" customFormat="1" ht="15.75" customHeight="1" x14ac:dyDescent="0.25">
      <c r="A34" s="144"/>
      <c r="B34" s="19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26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E34" s="13"/>
      <c r="AF34" s="13"/>
      <c r="AG34" s="13"/>
      <c r="AH34" s="15"/>
      <c r="AI34" s="15"/>
      <c r="AJ34" s="15"/>
      <c r="AK34" s="15"/>
      <c r="AL34" s="15"/>
      <c r="AM34" s="13"/>
      <c r="AN34" s="13"/>
      <c r="AO34" s="15"/>
    </row>
    <row r="35" spans="1:41" s="2" customFormat="1" ht="15" x14ac:dyDescent="0.25">
      <c r="A35" s="144"/>
      <c r="B35" s="19"/>
      <c r="C35" s="122" t="s">
        <v>208</v>
      </c>
      <c r="D35" s="123"/>
      <c r="E35" s="23">
        <v>2</v>
      </c>
      <c r="F35" s="7"/>
      <c r="G35" s="6"/>
      <c r="H35" s="6"/>
      <c r="I35" s="6"/>
      <c r="J35" s="6"/>
      <c r="K35" s="130" t="s">
        <v>210</v>
      </c>
      <c r="L35" s="130"/>
      <c r="M35" s="23">
        <v>3</v>
      </c>
      <c r="N35" s="26"/>
      <c r="O35" s="122" t="s">
        <v>212</v>
      </c>
      <c r="P35" s="123"/>
      <c r="Q35" s="23">
        <v>3</v>
      </c>
      <c r="R35" s="9"/>
      <c r="S35" s="122" t="s">
        <v>214</v>
      </c>
      <c r="T35" s="123"/>
      <c r="U35" s="23">
        <v>3</v>
      </c>
      <c r="V35" s="9"/>
      <c r="W35" s="122" t="s">
        <v>215</v>
      </c>
      <c r="X35" s="123"/>
      <c r="Y35" s="23">
        <v>3</v>
      </c>
      <c r="Z35" s="9"/>
      <c r="AA35" s="122" t="s">
        <v>225</v>
      </c>
      <c r="AB35" s="123"/>
      <c r="AC35" s="23">
        <v>3</v>
      </c>
      <c r="AE35" s="122" t="s">
        <v>220</v>
      </c>
      <c r="AF35" s="123"/>
      <c r="AG35" s="23">
        <v>3</v>
      </c>
      <c r="AH35" s="15"/>
      <c r="AI35" s="122" t="s">
        <v>228</v>
      </c>
      <c r="AJ35" s="123"/>
      <c r="AK35" s="23">
        <v>3</v>
      </c>
      <c r="AL35" s="13"/>
      <c r="AM35" s="122" t="s">
        <v>229</v>
      </c>
      <c r="AN35" s="123"/>
      <c r="AO35" s="23">
        <v>3</v>
      </c>
    </row>
    <row r="36" spans="1:41" s="2" customFormat="1" ht="41.25" customHeight="1" x14ac:dyDescent="0.25">
      <c r="A36" s="144"/>
      <c r="B36" s="19"/>
      <c r="C36" s="121" t="s">
        <v>36</v>
      </c>
      <c r="D36" s="121"/>
      <c r="E36" s="121"/>
      <c r="F36" s="6"/>
      <c r="G36" s="6"/>
      <c r="H36" s="6"/>
      <c r="I36" s="6"/>
      <c r="J36" s="6"/>
      <c r="K36" s="121" t="s">
        <v>39</v>
      </c>
      <c r="L36" s="121"/>
      <c r="M36" s="121"/>
      <c r="N36" s="26"/>
      <c r="O36" s="121" t="s">
        <v>77</v>
      </c>
      <c r="P36" s="121"/>
      <c r="Q36" s="121"/>
      <c r="R36" s="9"/>
      <c r="S36" s="121" t="s">
        <v>70</v>
      </c>
      <c r="T36" s="121"/>
      <c r="U36" s="121"/>
      <c r="V36" s="9"/>
      <c r="W36" s="131" t="s">
        <v>76</v>
      </c>
      <c r="X36" s="132"/>
      <c r="Y36" s="133"/>
      <c r="Z36" s="9"/>
      <c r="AA36" s="121" t="s">
        <v>78</v>
      </c>
      <c r="AB36" s="121"/>
      <c r="AC36" s="121"/>
      <c r="AE36" s="131" t="s">
        <v>184</v>
      </c>
      <c r="AF36" s="132"/>
      <c r="AG36" s="133"/>
      <c r="AH36" s="15"/>
      <c r="AI36" s="159" t="s">
        <v>160</v>
      </c>
      <c r="AJ36" s="132"/>
      <c r="AK36" s="133"/>
      <c r="AL36" s="15"/>
      <c r="AM36" s="159" t="s">
        <v>162</v>
      </c>
      <c r="AN36" s="132"/>
      <c r="AO36" s="133"/>
    </row>
    <row r="37" spans="1:41" s="2" customFormat="1" ht="15" x14ac:dyDescent="0.25">
      <c r="A37" s="144"/>
      <c r="B37" s="19"/>
      <c r="C37" s="23">
        <v>2</v>
      </c>
      <c r="D37" s="23">
        <v>0</v>
      </c>
      <c r="E37" s="24">
        <v>2</v>
      </c>
      <c r="F37" s="27"/>
      <c r="G37" s="6"/>
      <c r="H37" s="6"/>
      <c r="I37" s="6"/>
      <c r="J37" s="6"/>
      <c r="K37" s="23">
        <v>2</v>
      </c>
      <c r="L37" s="23">
        <v>2</v>
      </c>
      <c r="M37" s="24">
        <v>4</v>
      </c>
      <c r="N37" s="26"/>
      <c r="O37" s="23">
        <v>2</v>
      </c>
      <c r="P37" s="23">
        <v>2</v>
      </c>
      <c r="Q37" s="24">
        <v>4</v>
      </c>
      <c r="R37" s="9"/>
      <c r="S37" s="23">
        <v>2</v>
      </c>
      <c r="T37" s="23">
        <v>2</v>
      </c>
      <c r="U37" s="24">
        <v>4</v>
      </c>
      <c r="V37" s="9"/>
      <c r="W37" s="23">
        <v>2</v>
      </c>
      <c r="X37" s="23">
        <v>2</v>
      </c>
      <c r="Y37" s="24">
        <v>4</v>
      </c>
      <c r="Z37" s="9"/>
      <c r="AA37" s="23">
        <v>2</v>
      </c>
      <c r="AB37" s="23">
        <v>2</v>
      </c>
      <c r="AC37" s="24">
        <v>4</v>
      </c>
      <c r="AE37" s="23">
        <v>2</v>
      </c>
      <c r="AF37" s="23">
        <v>2</v>
      </c>
      <c r="AG37" s="24">
        <v>4</v>
      </c>
      <c r="AH37" s="13"/>
      <c r="AI37" s="23">
        <v>2</v>
      </c>
      <c r="AJ37" s="23">
        <v>2</v>
      </c>
      <c r="AK37" s="24">
        <v>4</v>
      </c>
      <c r="AL37" s="13"/>
      <c r="AM37" s="23">
        <v>2</v>
      </c>
      <c r="AN37" s="23">
        <v>2</v>
      </c>
      <c r="AO37" s="24">
        <v>4</v>
      </c>
    </row>
    <row r="38" spans="1:41" s="2" customFormat="1" ht="24.75" customHeight="1" x14ac:dyDescent="0.25">
      <c r="A38" s="144"/>
      <c r="B38" s="2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26"/>
      <c r="O38" s="12"/>
      <c r="P38" s="12"/>
      <c r="Q38" s="12"/>
      <c r="R38" s="9"/>
      <c r="S38" s="12"/>
      <c r="T38" s="9"/>
      <c r="U38" s="9"/>
      <c r="V38" s="9"/>
      <c r="W38" s="9"/>
      <c r="X38" s="9"/>
      <c r="Y38" s="9"/>
      <c r="Z38" s="9"/>
      <c r="AA38" s="9"/>
      <c r="AB38" s="9"/>
      <c r="AC38" s="9"/>
      <c r="AE38" s="17"/>
      <c r="AF38" s="17"/>
      <c r="AG38" s="17"/>
      <c r="AH38" s="13"/>
      <c r="AI38" s="17"/>
      <c r="AJ38" s="13"/>
      <c r="AK38" s="13"/>
      <c r="AL38" s="13"/>
      <c r="AM38" s="13"/>
      <c r="AN38" s="13"/>
      <c r="AO38" s="13"/>
    </row>
    <row r="39" spans="1:41" s="2" customFormat="1" ht="24.75" customHeight="1" x14ac:dyDescent="0.25">
      <c r="A39" s="144"/>
      <c r="B39" s="26"/>
      <c r="C39" s="6"/>
      <c r="D39" s="6"/>
      <c r="E39" s="6"/>
      <c r="F39" s="6"/>
      <c r="G39" s="7"/>
      <c r="H39" s="7"/>
      <c r="I39" s="6"/>
      <c r="J39" s="6"/>
      <c r="K39" s="7"/>
      <c r="L39" s="7"/>
      <c r="M39" s="7"/>
      <c r="N39" s="26"/>
      <c r="O39" s="12"/>
      <c r="P39" s="12"/>
      <c r="Q39" s="12"/>
      <c r="R39" s="9"/>
      <c r="S39" s="122" t="s">
        <v>214</v>
      </c>
      <c r="T39" s="123"/>
      <c r="U39" s="23">
        <v>3</v>
      </c>
      <c r="V39" s="9"/>
      <c r="W39" s="122" t="s">
        <v>216</v>
      </c>
      <c r="X39" s="123"/>
      <c r="Y39" s="23">
        <v>3</v>
      </c>
      <c r="Z39" s="9"/>
      <c r="AA39" s="122" t="s">
        <v>185</v>
      </c>
      <c r="AB39" s="123"/>
      <c r="AC39" s="23">
        <v>3</v>
      </c>
      <c r="AE39" s="122" t="s">
        <v>221</v>
      </c>
      <c r="AF39" s="123"/>
      <c r="AG39" s="23">
        <v>3</v>
      </c>
      <c r="AH39" s="13"/>
      <c r="AI39" s="122" t="s">
        <v>227</v>
      </c>
      <c r="AJ39" s="123"/>
      <c r="AK39" s="23">
        <v>3</v>
      </c>
      <c r="AL39" s="13"/>
      <c r="AM39" s="13"/>
      <c r="AN39" s="13"/>
      <c r="AO39" s="13"/>
    </row>
    <row r="40" spans="1:41" s="2" customFormat="1" ht="31.5" customHeight="1" x14ac:dyDescent="0.25">
      <c r="A40" s="144"/>
      <c r="B40" s="26"/>
      <c r="C40" s="6"/>
      <c r="D40" s="6"/>
      <c r="E40" s="6"/>
      <c r="F40" s="6"/>
      <c r="G40" s="7"/>
      <c r="H40" s="7"/>
      <c r="I40" s="6"/>
      <c r="J40" s="6"/>
      <c r="K40" s="7"/>
      <c r="L40" s="7"/>
      <c r="M40" s="7"/>
      <c r="N40" s="26"/>
      <c r="O40" s="12"/>
      <c r="P40" s="12"/>
      <c r="Q40" s="12"/>
      <c r="R40" s="9"/>
      <c r="S40" s="121" t="s">
        <v>68</v>
      </c>
      <c r="T40" s="121"/>
      <c r="U40" s="121"/>
      <c r="V40" s="9"/>
      <c r="W40" s="121" t="s">
        <v>73</v>
      </c>
      <c r="X40" s="121"/>
      <c r="Y40" s="121"/>
      <c r="Z40" s="9"/>
      <c r="AA40" s="131" t="s">
        <v>224</v>
      </c>
      <c r="AB40" s="132"/>
      <c r="AC40" s="133"/>
      <c r="AE40" s="131" t="s">
        <v>151</v>
      </c>
      <c r="AF40" s="132"/>
      <c r="AG40" s="133"/>
      <c r="AH40" s="13"/>
      <c r="AI40" s="131" t="s">
        <v>81</v>
      </c>
      <c r="AJ40" s="132"/>
      <c r="AK40" s="133"/>
      <c r="AL40" s="13"/>
      <c r="AM40" s="13"/>
      <c r="AN40" s="13"/>
      <c r="AO40" s="13"/>
    </row>
    <row r="41" spans="1:41" s="2" customFormat="1" ht="15" x14ac:dyDescent="0.25">
      <c r="A41" s="144"/>
      <c r="B41" s="26"/>
      <c r="C41" s="6"/>
      <c r="D41" s="6"/>
      <c r="E41" s="6"/>
      <c r="F41" s="6"/>
      <c r="G41" s="7"/>
      <c r="H41" s="7"/>
      <c r="I41" s="6"/>
      <c r="J41" s="6"/>
      <c r="K41" s="7"/>
      <c r="L41" s="7"/>
      <c r="M41" s="7"/>
      <c r="N41" s="26"/>
      <c r="O41" s="12"/>
      <c r="P41" s="12"/>
      <c r="Q41" s="12"/>
      <c r="R41" s="9"/>
      <c r="S41" s="23">
        <v>2</v>
      </c>
      <c r="T41" s="23">
        <v>2</v>
      </c>
      <c r="U41" s="24">
        <v>4</v>
      </c>
      <c r="V41" s="9"/>
      <c r="W41" s="23">
        <v>2</v>
      </c>
      <c r="X41" s="23">
        <v>2</v>
      </c>
      <c r="Y41" s="24">
        <v>4</v>
      </c>
      <c r="Z41" s="9"/>
      <c r="AA41" s="23">
        <v>4</v>
      </c>
      <c r="AB41" s="23">
        <v>0</v>
      </c>
      <c r="AC41" s="24">
        <v>4</v>
      </c>
      <c r="AE41" s="23">
        <v>4</v>
      </c>
      <c r="AF41" s="23">
        <v>0</v>
      </c>
      <c r="AG41" s="24">
        <v>4</v>
      </c>
      <c r="AH41" s="13"/>
      <c r="AI41" s="23">
        <v>4</v>
      </c>
      <c r="AJ41" s="23">
        <v>0</v>
      </c>
      <c r="AK41" s="24">
        <v>4</v>
      </c>
      <c r="AL41" s="13"/>
      <c r="AM41" s="13"/>
      <c r="AN41" s="13"/>
      <c r="AO41" s="13"/>
    </row>
    <row r="42" spans="1:41" s="2" customFormat="1" ht="15" x14ac:dyDescent="0.25">
      <c r="A42" s="144"/>
      <c r="B42" s="26"/>
      <c r="C42" s="6"/>
      <c r="D42" s="6"/>
      <c r="E42" s="6"/>
      <c r="F42" s="6"/>
      <c r="G42" s="7"/>
      <c r="H42" s="7"/>
      <c r="I42" s="6"/>
      <c r="J42" s="6"/>
      <c r="K42" s="7"/>
      <c r="L42" s="7"/>
      <c r="M42" s="7"/>
      <c r="N42" s="26"/>
      <c r="O42" s="12"/>
      <c r="P42" s="12"/>
      <c r="Q42" s="9"/>
      <c r="R42" s="9"/>
      <c r="S42" s="12"/>
      <c r="T42" s="12"/>
      <c r="U42" s="9"/>
      <c r="V42" s="9"/>
      <c r="W42" s="12"/>
      <c r="X42" s="12"/>
      <c r="Y42" s="9"/>
      <c r="Z42" s="9"/>
      <c r="AA42" s="9"/>
      <c r="AB42" s="9"/>
      <c r="AC42" s="9"/>
      <c r="AE42" s="17"/>
      <c r="AF42" s="17"/>
      <c r="AG42" s="13"/>
      <c r="AH42" s="13"/>
      <c r="AI42" s="13"/>
      <c r="AJ42" s="13"/>
      <c r="AK42" s="13"/>
      <c r="AL42" s="13"/>
      <c r="AM42" s="13"/>
      <c r="AN42" s="13"/>
      <c r="AO42" s="13"/>
    </row>
    <row r="43" spans="1:41" s="2" customFormat="1" ht="19.5" customHeight="1" x14ac:dyDescent="0.25">
      <c r="A43" s="144"/>
      <c r="B43" s="26"/>
      <c r="C43" s="6"/>
      <c r="D43" s="6"/>
      <c r="E43" s="6"/>
      <c r="F43" s="6"/>
      <c r="G43" s="7"/>
      <c r="H43" s="7"/>
      <c r="I43" s="6"/>
      <c r="J43" s="6"/>
      <c r="K43" s="7"/>
      <c r="L43" s="7"/>
      <c r="M43" s="7"/>
      <c r="N43" s="26"/>
      <c r="O43" s="12"/>
      <c r="P43" s="12"/>
      <c r="Q43" s="9"/>
      <c r="R43" s="9"/>
      <c r="S43" s="12"/>
      <c r="T43" s="12"/>
      <c r="U43" s="9"/>
      <c r="V43" s="9"/>
      <c r="W43" s="122" t="s">
        <v>217</v>
      </c>
      <c r="X43" s="123"/>
      <c r="Y43" s="23">
        <v>3</v>
      </c>
      <c r="Z43" s="9"/>
      <c r="AA43" s="122" t="s">
        <v>223</v>
      </c>
      <c r="AB43" s="123"/>
      <c r="AC43" s="23">
        <v>3</v>
      </c>
      <c r="AE43" s="122" t="s">
        <v>222</v>
      </c>
      <c r="AF43" s="123"/>
      <c r="AG43" s="23">
        <v>3</v>
      </c>
      <c r="AH43" s="13"/>
      <c r="AI43" s="122" t="s">
        <v>22</v>
      </c>
      <c r="AJ43" s="123"/>
      <c r="AK43" s="23">
        <v>2</v>
      </c>
      <c r="AL43" s="13"/>
      <c r="AM43" s="13"/>
      <c r="AN43" s="13"/>
      <c r="AO43" s="13"/>
    </row>
    <row r="44" spans="1:41" s="2" customFormat="1" ht="34.5" customHeight="1" x14ac:dyDescent="0.25">
      <c r="A44" s="144"/>
      <c r="B44" s="26"/>
      <c r="C44" s="6"/>
      <c r="D44" s="6"/>
      <c r="E44" s="6"/>
      <c r="F44" s="6"/>
      <c r="G44" s="7"/>
      <c r="H44" s="7"/>
      <c r="I44" s="6"/>
      <c r="J44" s="6"/>
      <c r="K44" s="7"/>
      <c r="L44" s="7"/>
      <c r="M44" s="7"/>
      <c r="N44" s="26"/>
      <c r="O44" s="12"/>
      <c r="P44" s="12"/>
      <c r="Q44" s="9"/>
      <c r="R44" s="9"/>
      <c r="S44" s="12"/>
      <c r="T44" s="12"/>
      <c r="U44" s="9"/>
      <c r="V44" s="9"/>
      <c r="W44" s="121" t="s">
        <v>152</v>
      </c>
      <c r="X44" s="121"/>
      <c r="Y44" s="121"/>
      <c r="Z44" s="9"/>
      <c r="AA44" s="121" t="s">
        <v>75</v>
      </c>
      <c r="AB44" s="121"/>
      <c r="AC44" s="121"/>
      <c r="AE44" s="121" t="s">
        <v>155</v>
      </c>
      <c r="AF44" s="121"/>
      <c r="AG44" s="121"/>
      <c r="AH44" s="13"/>
      <c r="AI44" s="131" t="s">
        <v>171</v>
      </c>
      <c r="AJ44" s="132"/>
      <c r="AK44" s="133"/>
      <c r="AL44" s="13"/>
      <c r="AM44" s="13"/>
      <c r="AN44" s="13"/>
      <c r="AO44" s="13"/>
    </row>
    <row r="45" spans="1:41" s="2" customFormat="1" ht="15" x14ac:dyDescent="0.25">
      <c r="A45" s="144"/>
      <c r="B45" s="26"/>
      <c r="C45" s="6"/>
      <c r="D45" s="6"/>
      <c r="E45" s="6"/>
      <c r="F45" s="6"/>
      <c r="G45" s="7"/>
      <c r="H45" s="7"/>
      <c r="I45" s="6"/>
      <c r="J45" s="6"/>
      <c r="K45" s="7"/>
      <c r="L45" s="7"/>
      <c r="M45" s="7"/>
      <c r="N45" s="26"/>
      <c r="O45" s="12"/>
      <c r="P45" s="12"/>
      <c r="Q45" s="9"/>
      <c r="R45" s="9"/>
      <c r="S45" s="12"/>
      <c r="T45" s="12"/>
      <c r="U45" s="9"/>
      <c r="V45" s="9"/>
      <c r="W45" s="23">
        <v>2</v>
      </c>
      <c r="X45" s="23">
        <v>2</v>
      </c>
      <c r="Y45" s="24">
        <v>4</v>
      </c>
      <c r="Z45" s="9"/>
      <c r="AA45" s="23">
        <v>2</v>
      </c>
      <c r="AB45" s="23">
        <v>2</v>
      </c>
      <c r="AC45" s="24">
        <v>4</v>
      </c>
      <c r="AE45" s="23">
        <v>2</v>
      </c>
      <c r="AF45" s="23">
        <v>2</v>
      </c>
      <c r="AG45" s="24">
        <v>4</v>
      </c>
      <c r="AH45" s="13"/>
      <c r="AI45" s="23">
        <v>2</v>
      </c>
      <c r="AJ45" s="23">
        <v>0</v>
      </c>
      <c r="AK45" s="24">
        <v>2</v>
      </c>
      <c r="AL45" s="13"/>
      <c r="AM45" s="13"/>
      <c r="AN45" s="13"/>
      <c r="AO45" s="13"/>
    </row>
    <row r="46" spans="1:41" s="2" customFormat="1" ht="12.75" customHeight="1" thickBot="1" x14ac:dyDescent="0.3">
      <c r="A46" s="38"/>
      <c r="B46" s="31"/>
      <c r="C46" s="32"/>
      <c r="D46" s="32"/>
      <c r="E46" s="33"/>
      <c r="F46" s="33"/>
      <c r="G46" s="33"/>
      <c r="H46" s="33"/>
      <c r="I46" s="32"/>
      <c r="J46" s="32"/>
      <c r="K46" s="33"/>
      <c r="L46" s="33"/>
      <c r="M46" s="33"/>
      <c r="N46" s="39"/>
      <c r="O46" s="34"/>
      <c r="P46" s="34"/>
      <c r="Q46" s="35"/>
      <c r="R46" s="35"/>
      <c r="S46" s="34"/>
      <c r="T46" s="34"/>
      <c r="U46" s="35"/>
      <c r="V46" s="35"/>
      <c r="W46" s="34"/>
      <c r="X46" s="34"/>
      <c r="Y46" s="35"/>
      <c r="Z46" s="35"/>
      <c r="AA46" s="35"/>
      <c r="AB46" s="35"/>
      <c r="AC46" s="35"/>
      <c r="AD46" s="39"/>
      <c r="AE46" s="37"/>
      <c r="AF46" s="37"/>
      <c r="AG46" s="36"/>
      <c r="AH46" s="36"/>
      <c r="AI46" s="36"/>
      <c r="AJ46" s="36"/>
      <c r="AK46" s="36"/>
      <c r="AL46" s="36"/>
      <c r="AM46" s="36"/>
      <c r="AN46" s="36"/>
      <c r="AO46" s="36"/>
    </row>
    <row r="47" spans="1:41" s="2" customFormat="1" ht="18" customHeight="1" x14ac:dyDescent="0.25">
      <c r="A47" s="4"/>
      <c r="B47" s="4"/>
      <c r="C47" s="5"/>
      <c r="D47" s="5"/>
      <c r="E47" s="6"/>
      <c r="F47" s="6"/>
      <c r="G47" s="6"/>
      <c r="H47" s="6"/>
      <c r="I47" s="6"/>
      <c r="J47" s="6"/>
      <c r="K47" s="6"/>
      <c r="L47" s="5"/>
      <c r="M47" s="5"/>
      <c r="N47" s="26"/>
      <c r="O47" s="9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4"/>
    </row>
    <row r="48" spans="1:41" s="2" customFormat="1" ht="21.75" customHeight="1" x14ac:dyDescent="0.25">
      <c r="A48" s="152" t="s">
        <v>31</v>
      </c>
      <c r="B48" s="4"/>
      <c r="C48" s="122" t="s">
        <v>241</v>
      </c>
      <c r="D48" s="123"/>
      <c r="E48" s="23">
        <v>2</v>
      </c>
      <c r="F48" s="7"/>
      <c r="G48" s="122" t="s">
        <v>242</v>
      </c>
      <c r="H48" s="123"/>
      <c r="I48" s="23">
        <v>2</v>
      </c>
      <c r="J48" s="6"/>
      <c r="K48" s="5"/>
      <c r="L48" s="5"/>
      <c r="M48" s="5"/>
      <c r="N48" s="26"/>
      <c r="O48" s="9"/>
      <c r="P48" s="8"/>
      <c r="Q48" s="8"/>
      <c r="R48" s="8"/>
      <c r="S48" s="8"/>
      <c r="T48" s="8"/>
      <c r="U48" s="8"/>
      <c r="V48" s="8"/>
      <c r="W48" s="122" t="s">
        <v>18</v>
      </c>
      <c r="X48" s="123"/>
      <c r="Y48" s="23">
        <v>2</v>
      </c>
      <c r="Z48" s="8"/>
      <c r="AA48" s="122" t="s">
        <v>180</v>
      </c>
      <c r="AB48" s="123"/>
      <c r="AC48" s="23">
        <v>2</v>
      </c>
      <c r="AE48" s="130" t="s">
        <v>174</v>
      </c>
      <c r="AF48" s="130"/>
      <c r="AG48" s="23">
        <v>2</v>
      </c>
      <c r="AH48" s="15"/>
      <c r="AI48" s="15"/>
      <c r="AJ48" s="15"/>
      <c r="AK48" s="15"/>
      <c r="AL48" s="15"/>
      <c r="AM48" s="122" t="s">
        <v>233</v>
      </c>
      <c r="AN48" s="123"/>
      <c r="AO48" s="23">
        <v>2</v>
      </c>
    </row>
    <row r="49" spans="1:41" s="2" customFormat="1" ht="50.25" customHeight="1" x14ac:dyDescent="0.25">
      <c r="A49" s="153"/>
      <c r="B49" s="4"/>
      <c r="C49" s="138" t="s">
        <v>30</v>
      </c>
      <c r="D49" s="139"/>
      <c r="E49" s="139"/>
      <c r="F49" s="5"/>
      <c r="G49" s="139" t="s">
        <v>84</v>
      </c>
      <c r="H49" s="139"/>
      <c r="I49" s="139"/>
      <c r="J49" s="6"/>
      <c r="K49" s="5"/>
      <c r="L49" s="5"/>
      <c r="M49" s="5"/>
      <c r="N49" s="26"/>
      <c r="O49" s="9"/>
      <c r="P49" s="8"/>
      <c r="Q49" s="8"/>
      <c r="R49" s="8"/>
      <c r="S49" s="8"/>
      <c r="T49" s="8"/>
      <c r="U49" s="8"/>
      <c r="V49" s="8"/>
      <c r="W49" s="139" t="s">
        <v>80</v>
      </c>
      <c r="X49" s="139"/>
      <c r="Y49" s="139"/>
      <c r="Z49" s="8"/>
      <c r="AA49" s="160" t="s">
        <v>172</v>
      </c>
      <c r="AB49" s="161"/>
      <c r="AC49" s="162"/>
      <c r="AE49" s="160" t="s">
        <v>187</v>
      </c>
      <c r="AF49" s="161"/>
      <c r="AG49" s="162"/>
      <c r="AH49" s="15"/>
      <c r="AI49" s="15"/>
      <c r="AJ49" s="15"/>
      <c r="AK49" s="15"/>
      <c r="AL49" s="15"/>
      <c r="AM49" s="160" t="s">
        <v>157</v>
      </c>
      <c r="AN49" s="161"/>
      <c r="AO49" s="162"/>
    </row>
    <row r="50" spans="1:41" s="2" customFormat="1" ht="18" customHeight="1" x14ac:dyDescent="0.25">
      <c r="A50" s="153"/>
      <c r="B50" s="4"/>
      <c r="C50" s="23">
        <v>2</v>
      </c>
      <c r="D50" s="23">
        <v>0</v>
      </c>
      <c r="E50" s="24">
        <v>2</v>
      </c>
      <c r="F50" s="27"/>
      <c r="G50" s="23">
        <v>2</v>
      </c>
      <c r="H50" s="23">
        <v>0</v>
      </c>
      <c r="I50" s="24">
        <v>2</v>
      </c>
      <c r="J50" s="6"/>
      <c r="K50" s="5"/>
      <c r="L50" s="5"/>
      <c r="M50" s="5"/>
      <c r="N50" s="26"/>
      <c r="O50" s="9"/>
      <c r="P50" s="8"/>
      <c r="Q50" s="8"/>
      <c r="R50" s="8"/>
      <c r="S50" s="8"/>
      <c r="T50" s="8"/>
      <c r="U50" s="8"/>
      <c r="V50" s="8"/>
      <c r="W50" s="23">
        <v>2</v>
      </c>
      <c r="X50" s="23">
        <v>0</v>
      </c>
      <c r="Y50" s="24">
        <v>2</v>
      </c>
      <c r="Z50" s="8"/>
      <c r="AA50" s="23">
        <v>2</v>
      </c>
      <c r="AB50" s="23">
        <v>0</v>
      </c>
      <c r="AC50" s="24">
        <v>2</v>
      </c>
      <c r="AE50" s="23">
        <v>2</v>
      </c>
      <c r="AF50" s="23">
        <v>0</v>
      </c>
      <c r="AG50" s="24">
        <v>2</v>
      </c>
      <c r="AH50" s="15"/>
      <c r="AI50" s="15"/>
      <c r="AJ50" s="15"/>
      <c r="AK50" s="15"/>
      <c r="AL50" s="15"/>
      <c r="AM50" s="23">
        <v>2</v>
      </c>
      <c r="AN50" s="23">
        <v>0</v>
      </c>
      <c r="AO50" s="24">
        <v>2</v>
      </c>
    </row>
    <row r="51" spans="1:41" s="2" customFormat="1" ht="18" customHeight="1" x14ac:dyDescent="0.25">
      <c r="A51" s="153"/>
      <c r="B51" s="19"/>
      <c r="C51" s="7"/>
      <c r="D51" s="7"/>
      <c r="E51" s="27"/>
      <c r="F51" s="27"/>
      <c r="G51" s="6"/>
      <c r="H51" s="5"/>
      <c r="I51" s="6"/>
      <c r="J51" s="6"/>
      <c r="K51" s="6"/>
      <c r="L51" s="5"/>
      <c r="M51" s="5"/>
      <c r="N51" s="26"/>
      <c r="O51" s="9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</row>
    <row r="52" spans="1:41" s="2" customFormat="1" ht="18" customHeight="1" x14ac:dyDescent="0.25">
      <c r="A52" s="153"/>
      <c r="B52" s="19"/>
      <c r="C52" s="130" t="s">
        <v>178</v>
      </c>
      <c r="D52" s="130"/>
      <c r="E52" s="23">
        <v>1</v>
      </c>
      <c r="F52" s="27"/>
      <c r="G52" s="122" t="s">
        <v>239</v>
      </c>
      <c r="H52" s="123"/>
      <c r="I52" s="23">
        <v>2</v>
      </c>
      <c r="J52" s="6"/>
      <c r="K52" s="122" t="s">
        <v>240</v>
      </c>
      <c r="L52" s="123"/>
      <c r="M52" s="23">
        <v>2</v>
      </c>
      <c r="N52" s="26"/>
      <c r="O52" s="9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</row>
    <row r="53" spans="1:41" s="2" customFormat="1" ht="44.25" customHeight="1" x14ac:dyDescent="0.25">
      <c r="A53" s="153"/>
      <c r="B53" s="4"/>
      <c r="C53" s="138" t="s">
        <v>237</v>
      </c>
      <c r="D53" s="139"/>
      <c r="E53" s="139"/>
      <c r="F53" s="5"/>
      <c r="G53" s="139" t="s">
        <v>3</v>
      </c>
      <c r="H53" s="139"/>
      <c r="I53" s="139"/>
      <c r="J53" s="6"/>
      <c r="K53" s="139" t="s">
        <v>4</v>
      </c>
      <c r="L53" s="139"/>
      <c r="M53" s="139"/>
      <c r="N53" s="26"/>
      <c r="O53" s="9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</row>
    <row r="54" spans="1:41" s="2" customFormat="1" ht="15.75" customHeight="1" x14ac:dyDescent="0.25">
      <c r="A54" s="153"/>
      <c r="B54" s="4"/>
      <c r="C54" s="23">
        <v>2</v>
      </c>
      <c r="D54" s="23">
        <v>0</v>
      </c>
      <c r="E54" s="24">
        <v>2</v>
      </c>
      <c r="F54" s="5"/>
      <c r="G54" s="23">
        <v>2</v>
      </c>
      <c r="H54" s="23">
        <v>0</v>
      </c>
      <c r="I54" s="24">
        <v>2</v>
      </c>
      <c r="J54" s="6"/>
      <c r="K54" s="23">
        <v>2</v>
      </c>
      <c r="L54" s="23">
        <v>0</v>
      </c>
      <c r="M54" s="24">
        <v>2</v>
      </c>
      <c r="N54" s="26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</row>
    <row r="55" spans="1:41" s="2" customFormat="1" ht="15.75" customHeight="1" x14ac:dyDescent="0.25">
      <c r="A55" s="153"/>
      <c r="B55" s="19"/>
      <c r="C55" s="7"/>
      <c r="D55" s="7"/>
      <c r="E55" s="7"/>
      <c r="F55" s="5"/>
      <c r="G55" s="7"/>
      <c r="H55" s="7"/>
      <c r="I55" s="27"/>
      <c r="J55" s="6"/>
      <c r="K55" s="7"/>
      <c r="L55" s="7"/>
      <c r="M55" s="27"/>
      <c r="N55" s="26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</row>
    <row r="56" spans="1:41" s="2" customFormat="1" ht="15.75" customHeight="1" x14ac:dyDescent="0.25">
      <c r="A56" s="153"/>
      <c r="B56" s="19"/>
      <c r="C56" s="122" t="s">
        <v>41</v>
      </c>
      <c r="D56" s="123"/>
      <c r="E56" s="23">
        <v>1</v>
      </c>
      <c r="F56" s="5"/>
      <c r="G56" s="7"/>
      <c r="H56" s="7"/>
      <c r="I56" s="27"/>
      <c r="J56" s="6"/>
      <c r="K56" s="130" t="s">
        <v>179</v>
      </c>
      <c r="L56" s="130"/>
      <c r="M56" s="23">
        <v>1</v>
      </c>
      <c r="N56" s="26"/>
      <c r="O56" s="8"/>
      <c r="P56" s="8"/>
      <c r="Q56" s="8"/>
      <c r="R56" s="8"/>
      <c r="S56" s="8"/>
      <c r="T56" s="8"/>
      <c r="U56" s="8"/>
      <c r="V56" s="8"/>
      <c r="W56" s="130" t="s">
        <v>236</v>
      </c>
      <c r="X56" s="130"/>
      <c r="Y56" s="23">
        <v>2</v>
      </c>
      <c r="Z56" s="8"/>
      <c r="AA56" s="8"/>
      <c r="AB56" s="8"/>
      <c r="AC56" s="8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</row>
    <row r="57" spans="1:41" s="2" customFormat="1" ht="46.5" customHeight="1" x14ac:dyDescent="0.25">
      <c r="A57" s="153"/>
      <c r="B57" s="19"/>
      <c r="C57" s="139" t="s">
        <v>53</v>
      </c>
      <c r="D57" s="139"/>
      <c r="E57" s="139"/>
      <c r="F57" s="5"/>
      <c r="G57" s="7"/>
      <c r="H57" s="7"/>
      <c r="I57" s="27"/>
      <c r="J57" s="6"/>
      <c r="K57" s="138" t="s">
        <v>238</v>
      </c>
      <c r="L57" s="139"/>
      <c r="M57" s="139"/>
      <c r="N57" s="26"/>
      <c r="O57" s="8"/>
      <c r="P57" s="8"/>
      <c r="Q57" s="8"/>
      <c r="R57" s="8"/>
      <c r="S57" s="8"/>
      <c r="T57" s="8"/>
      <c r="U57" s="8"/>
      <c r="V57" s="8"/>
      <c r="W57" s="139" t="s">
        <v>170</v>
      </c>
      <c r="X57" s="139"/>
      <c r="Y57" s="139"/>
      <c r="Z57" s="8"/>
      <c r="AA57" s="8"/>
      <c r="AB57" s="8"/>
      <c r="AC57" s="8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</row>
    <row r="58" spans="1:41" s="2" customFormat="1" ht="25.5" customHeight="1" x14ac:dyDescent="0.25">
      <c r="A58" s="153"/>
      <c r="B58" s="19"/>
      <c r="C58" s="23">
        <v>2</v>
      </c>
      <c r="D58" s="23">
        <v>0</v>
      </c>
      <c r="E58" s="24">
        <v>2</v>
      </c>
      <c r="F58" s="5"/>
      <c r="G58" s="7"/>
      <c r="H58" s="7"/>
      <c r="I58" s="27"/>
      <c r="J58" s="6"/>
      <c r="K58" s="23">
        <v>2</v>
      </c>
      <c r="L58" s="23">
        <v>0</v>
      </c>
      <c r="M58" s="24">
        <v>2</v>
      </c>
      <c r="N58" s="26"/>
      <c r="O58" s="8"/>
      <c r="P58" s="8"/>
      <c r="Q58" s="8"/>
      <c r="R58" s="8"/>
      <c r="S58" s="8"/>
      <c r="T58" s="8"/>
      <c r="U58" s="8"/>
      <c r="V58" s="8"/>
      <c r="W58" s="23">
        <v>2</v>
      </c>
      <c r="X58" s="23">
        <v>0</v>
      </c>
      <c r="Y58" s="24">
        <v>2</v>
      </c>
      <c r="Z58" s="8"/>
      <c r="AA58" s="8"/>
      <c r="AB58" s="8"/>
      <c r="AC58" s="8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</row>
    <row r="59" spans="1:41" s="2" customFormat="1" ht="15.75" customHeight="1" x14ac:dyDescent="0.25">
      <c r="A59" s="153"/>
      <c r="B59" s="19"/>
      <c r="C59" s="7"/>
      <c r="D59" s="7"/>
      <c r="E59" s="7"/>
      <c r="F59" s="5"/>
      <c r="G59" s="7"/>
      <c r="H59" s="7"/>
      <c r="I59" s="27"/>
      <c r="J59" s="6"/>
      <c r="K59" s="7"/>
      <c r="L59" s="7"/>
      <c r="M59" s="27"/>
      <c r="N59" s="26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</row>
    <row r="60" spans="1:41" s="2" customFormat="1" ht="15.75" customHeight="1" x14ac:dyDescent="0.25">
      <c r="A60" s="153"/>
      <c r="B60" s="19"/>
      <c r="C60" s="130" t="s">
        <v>42</v>
      </c>
      <c r="D60" s="130"/>
      <c r="E60" s="23">
        <v>2</v>
      </c>
      <c r="F60" s="6"/>
      <c r="G60" s="130" t="s">
        <v>175</v>
      </c>
      <c r="H60" s="130"/>
      <c r="I60" s="23">
        <v>2</v>
      </c>
      <c r="J60" s="6"/>
      <c r="K60" s="130" t="s">
        <v>176</v>
      </c>
      <c r="L60" s="130"/>
      <c r="M60" s="23">
        <v>2</v>
      </c>
      <c r="N60" s="26"/>
      <c r="O60" s="130" t="s">
        <v>177</v>
      </c>
      <c r="P60" s="130"/>
      <c r="Q60" s="23">
        <v>2</v>
      </c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</row>
    <row r="61" spans="1:41" s="2" customFormat="1" ht="45" customHeight="1" x14ac:dyDescent="0.25">
      <c r="A61" s="153"/>
      <c r="B61" s="19"/>
      <c r="C61" s="138" t="s">
        <v>244</v>
      </c>
      <c r="D61" s="139"/>
      <c r="E61" s="139"/>
      <c r="F61" s="6"/>
      <c r="G61" s="138" t="s">
        <v>243</v>
      </c>
      <c r="H61" s="139"/>
      <c r="I61" s="139"/>
      <c r="J61" s="6"/>
      <c r="K61" s="138" t="s">
        <v>245</v>
      </c>
      <c r="L61" s="139"/>
      <c r="M61" s="139"/>
      <c r="N61" s="26"/>
      <c r="O61" s="138" t="s">
        <v>246</v>
      </c>
      <c r="P61" s="139"/>
      <c r="Q61" s="139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</row>
    <row r="62" spans="1:41" s="2" customFormat="1" ht="21" customHeight="1" x14ac:dyDescent="0.25">
      <c r="A62" s="153"/>
      <c r="B62" s="19"/>
      <c r="C62" s="23">
        <v>2</v>
      </c>
      <c r="D62" s="23">
        <v>0</v>
      </c>
      <c r="E62" s="24">
        <v>2</v>
      </c>
      <c r="F62" s="27"/>
      <c r="G62" s="23">
        <v>2</v>
      </c>
      <c r="H62" s="23">
        <v>0</v>
      </c>
      <c r="I62" s="24">
        <v>2</v>
      </c>
      <c r="J62" s="6"/>
      <c r="K62" s="23">
        <v>2</v>
      </c>
      <c r="L62" s="23">
        <v>0</v>
      </c>
      <c r="M62" s="24">
        <v>2</v>
      </c>
      <c r="N62" s="26"/>
      <c r="O62" s="23">
        <v>2</v>
      </c>
      <c r="P62" s="23">
        <v>0</v>
      </c>
      <c r="Q62" s="24">
        <v>2</v>
      </c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</row>
    <row r="63" spans="1:41" s="2" customFormat="1" ht="23.25" customHeight="1" thickBot="1" x14ac:dyDescent="0.3">
      <c r="A63" s="40"/>
      <c r="B63" s="31"/>
      <c r="C63" s="32"/>
      <c r="D63" s="32"/>
      <c r="E63" s="32"/>
      <c r="F63" s="32"/>
      <c r="G63" s="32"/>
      <c r="H63" s="32"/>
      <c r="I63" s="32"/>
      <c r="J63" s="32"/>
      <c r="K63" s="33"/>
      <c r="L63" s="33"/>
      <c r="M63" s="33"/>
      <c r="N63" s="39"/>
      <c r="O63" s="34"/>
      <c r="P63" s="34"/>
      <c r="Q63" s="35"/>
      <c r="R63" s="35"/>
      <c r="S63" s="34"/>
      <c r="T63" s="34"/>
      <c r="U63" s="35"/>
      <c r="V63" s="35"/>
      <c r="W63" s="34"/>
      <c r="X63" s="34"/>
      <c r="Y63" s="35"/>
      <c r="Z63" s="35"/>
      <c r="AA63" s="35"/>
      <c r="AB63" s="35"/>
      <c r="AC63" s="35"/>
      <c r="AD63" s="39"/>
      <c r="AE63" s="36"/>
      <c r="AF63" s="36"/>
      <c r="AG63" s="36"/>
      <c r="AH63" s="37"/>
      <c r="AI63" s="37"/>
      <c r="AJ63" s="36"/>
      <c r="AK63" s="36"/>
      <c r="AL63" s="36"/>
      <c r="AM63" s="36"/>
      <c r="AN63" s="36"/>
      <c r="AO63" s="36"/>
    </row>
    <row r="64" spans="1:41" s="2" customFormat="1" ht="18" customHeight="1" x14ac:dyDescent="0.25">
      <c r="A64" s="19"/>
      <c r="B64" s="19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26"/>
      <c r="O64" s="9"/>
      <c r="P64" s="9"/>
      <c r="Q64" s="9"/>
      <c r="R64" s="9"/>
      <c r="S64" s="9"/>
      <c r="T64" s="12"/>
      <c r="U64" s="9"/>
      <c r="V64" s="9"/>
      <c r="W64" s="9"/>
      <c r="X64" s="9"/>
      <c r="Y64" s="9"/>
      <c r="Z64" s="9"/>
      <c r="AA64" s="9"/>
      <c r="AB64" s="9"/>
      <c r="AC64" s="9"/>
      <c r="AE64" s="15"/>
      <c r="AF64" s="15"/>
      <c r="AG64" s="15"/>
      <c r="AH64" s="13"/>
      <c r="AI64" s="13"/>
      <c r="AJ64" s="13"/>
      <c r="AK64" s="13"/>
      <c r="AL64" s="13"/>
      <c r="AM64" s="13"/>
      <c r="AN64" s="13"/>
      <c r="AO64" s="17"/>
    </row>
    <row r="65" spans="1:41" s="2" customFormat="1" ht="25.5" customHeight="1" x14ac:dyDescent="0.25">
      <c r="A65" s="146" t="s">
        <v>32</v>
      </c>
      <c r="B65" s="19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26"/>
      <c r="O65" s="9"/>
      <c r="P65" s="9"/>
      <c r="Q65" s="9"/>
      <c r="R65" s="9"/>
      <c r="S65" s="122" t="s">
        <v>20</v>
      </c>
      <c r="T65" s="123"/>
      <c r="U65" s="23">
        <v>2</v>
      </c>
      <c r="V65" s="9"/>
      <c r="W65" s="122" t="s">
        <v>21</v>
      </c>
      <c r="X65" s="123"/>
      <c r="Y65" s="23">
        <v>2</v>
      </c>
      <c r="Z65" s="9"/>
      <c r="AA65" s="9"/>
      <c r="AB65" s="9"/>
      <c r="AC65" s="9"/>
      <c r="AE65" s="15"/>
      <c r="AF65" s="15"/>
      <c r="AG65" s="15"/>
      <c r="AH65" s="15"/>
      <c r="AI65" s="122" t="s">
        <v>234</v>
      </c>
      <c r="AJ65" s="123"/>
      <c r="AK65" s="23">
        <v>3</v>
      </c>
      <c r="AL65" s="15"/>
      <c r="AM65" s="122" t="s">
        <v>235</v>
      </c>
      <c r="AN65" s="123"/>
      <c r="AO65" s="23">
        <v>8</v>
      </c>
    </row>
    <row r="66" spans="1:41" s="2" customFormat="1" ht="36" customHeight="1" x14ac:dyDescent="0.25">
      <c r="A66" s="147"/>
      <c r="B66" s="19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26"/>
      <c r="O66" s="9"/>
      <c r="P66" s="9"/>
      <c r="Q66" s="9"/>
      <c r="R66" s="9"/>
      <c r="S66" s="134" t="s">
        <v>64</v>
      </c>
      <c r="T66" s="134"/>
      <c r="U66" s="134"/>
      <c r="V66" s="9"/>
      <c r="W66" s="125" t="s">
        <v>67</v>
      </c>
      <c r="X66" s="126"/>
      <c r="Y66" s="127"/>
      <c r="Z66" s="9"/>
      <c r="AA66" s="9"/>
      <c r="AB66" s="9"/>
      <c r="AC66" s="9"/>
      <c r="AE66" s="15"/>
      <c r="AF66" s="15"/>
      <c r="AG66" s="15"/>
      <c r="AH66" s="15"/>
      <c r="AI66" s="125" t="s">
        <v>33</v>
      </c>
      <c r="AJ66" s="126"/>
      <c r="AK66" s="127"/>
      <c r="AL66" s="15"/>
      <c r="AM66" s="125" t="s">
        <v>79</v>
      </c>
      <c r="AN66" s="126"/>
      <c r="AO66" s="127"/>
    </row>
    <row r="67" spans="1:41" s="2" customFormat="1" ht="18" customHeight="1" x14ac:dyDescent="0.25">
      <c r="A67" s="147"/>
      <c r="B67" s="19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26"/>
      <c r="O67" s="9"/>
      <c r="P67" s="9"/>
      <c r="Q67" s="9"/>
      <c r="R67" s="9"/>
      <c r="S67" s="23">
        <v>2</v>
      </c>
      <c r="T67" s="23">
        <v>0</v>
      </c>
      <c r="U67" s="24">
        <v>2</v>
      </c>
      <c r="V67" s="9"/>
      <c r="W67" s="23">
        <v>2</v>
      </c>
      <c r="X67" s="23">
        <v>0</v>
      </c>
      <c r="Y67" s="24">
        <v>2</v>
      </c>
      <c r="Z67" s="9"/>
      <c r="AA67" s="9"/>
      <c r="AB67" s="9"/>
      <c r="AC67" s="9"/>
      <c r="AE67" s="15"/>
      <c r="AF67" s="15"/>
      <c r="AG67" s="15"/>
      <c r="AH67" s="13"/>
      <c r="AI67" s="23">
        <v>4</v>
      </c>
      <c r="AJ67" s="23">
        <v>0</v>
      </c>
      <c r="AK67" s="24">
        <v>4</v>
      </c>
      <c r="AL67" s="13"/>
      <c r="AM67" s="23">
        <v>2</v>
      </c>
      <c r="AN67" s="23">
        <v>0</v>
      </c>
      <c r="AO67" s="24">
        <v>2</v>
      </c>
    </row>
    <row r="68" spans="1:41" s="2" customFormat="1" ht="36" customHeight="1" x14ac:dyDescent="0.25">
      <c r="A68" s="147"/>
      <c r="B68" s="19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26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</row>
    <row r="69" spans="1:41" s="2" customFormat="1" ht="15.75" customHeight="1" x14ac:dyDescent="0.25">
      <c r="A69" s="148"/>
      <c r="B69" s="19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26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</row>
    <row r="70" spans="1:41" s="2" customFormat="1" ht="13.5" customHeight="1" thickBot="1" x14ac:dyDescent="0.3">
      <c r="A70" s="40"/>
      <c r="B70" s="31"/>
      <c r="C70" s="32"/>
      <c r="D70" s="32"/>
      <c r="E70" s="32"/>
      <c r="F70" s="32"/>
      <c r="G70" s="32"/>
      <c r="H70" s="32"/>
      <c r="I70" s="32"/>
      <c r="J70" s="32"/>
      <c r="K70" s="33"/>
      <c r="L70" s="33"/>
      <c r="M70" s="33"/>
      <c r="N70" s="39"/>
      <c r="O70" s="34"/>
      <c r="P70" s="34"/>
      <c r="Q70" s="35"/>
      <c r="R70" s="35"/>
      <c r="S70" s="34"/>
      <c r="T70" s="34"/>
      <c r="U70" s="35"/>
      <c r="V70" s="35"/>
      <c r="W70" s="34"/>
      <c r="X70" s="34"/>
      <c r="Y70" s="35"/>
      <c r="Z70" s="35"/>
      <c r="AA70" s="35"/>
      <c r="AB70" s="35"/>
      <c r="AC70" s="35"/>
      <c r="AD70" s="39"/>
      <c r="AE70" s="36"/>
      <c r="AF70" s="36"/>
      <c r="AG70" s="36"/>
      <c r="AH70" s="37"/>
      <c r="AI70" s="37"/>
      <c r="AJ70" s="36"/>
      <c r="AK70" s="36"/>
      <c r="AL70" s="36"/>
      <c r="AM70" s="36"/>
      <c r="AN70" s="36"/>
      <c r="AO70" s="36"/>
    </row>
    <row r="71" spans="1:41" s="26" customFormat="1" ht="15.75" customHeight="1" x14ac:dyDescent="0.25">
      <c r="A71" s="19"/>
      <c r="B71" s="19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"/>
      <c r="O71" s="25"/>
      <c r="P71" s="25"/>
      <c r="S71" s="25"/>
      <c r="T71" s="25"/>
      <c r="W71" s="25"/>
      <c r="X71" s="25"/>
      <c r="AH71" s="25"/>
      <c r="AI71" s="25"/>
    </row>
    <row r="72" spans="1:41" s="26" customFormat="1" ht="21.75" customHeight="1" x14ac:dyDescent="0.25">
      <c r="A72" s="19"/>
      <c r="B72" s="19"/>
      <c r="C72" s="128" t="s">
        <v>57</v>
      </c>
      <c r="D72" s="128"/>
      <c r="E72" s="128"/>
      <c r="F72" s="25"/>
      <c r="G72" s="128" t="s">
        <v>57</v>
      </c>
      <c r="H72" s="128"/>
      <c r="I72" s="128"/>
      <c r="J72" s="25"/>
      <c r="K72" s="128" t="s">
        <v>57</v>
      </c>
      <c r="L72" s="128"/>
      <c r="M72" s="128"/>
      <c r="N72" s="2"/>
      <c r="O72" s="128" t="s">
        <v>57</v>
      </c>
      <c r="P72" s="128"/>
      <c r="Q72" s="128"/>
      <c r="S72" s="128" t="s">
        <v>57</v>
      </c>
      <c r="T72" s="128"/>
      <c r="U72" s="128"/>
      <c r="W72" s="128" t="s">
        <v>57</v>
      </c>
      <c r="X72" s="128"/>
      <c r="Y72" s="128"/>
      <c r="AA72" s="128" t="s">
        <v>57</v>
      </c>
      <c r="AB72" s="128"/>
      <c r="AC72" s="128"/>
      <c r="AE72" s="128" t="s">
        <v>57</v>
      </c>
      <c r="AF72" s="128"/>
      <c r="AG72" s="128"/>
      <c r="AH72" s="25"/>
      <c r="AI72" s="128" t="s">
        <v>57</v>
      </c>
      <c r="AJ72" s="128"/>
      <c r="AK72" s="128"/>
      <c r="AM72" s="128" t="s">
        <v>57</v>
      </c>
      <c r="AN72" s="128"/>
      <c r="AO72" s="128"/>
    </row>
    <row r="73" spans="1:41" s="26" customFormat="1" ht="27" customHeight="1" x14ac:dyDescent="0.25">
      <c r="A73" s="19"/>
      <c r="B73" s="19"/>
      <c r="C73" s="151">
        <v>8</v>
      </c>
      <c r="D73" s="151"/>
      <c r="E73" s="41">
        <f>E60+E56+E52+E48+E35+E31+E14+E6</f>
        <v>17</v>
      </c>
      <c r="F73" s="25"/>
      <c r="G73" s="151">
        <v>7</v>
      </c>
      <c r="H73" s="151"/>
      <c r="I73" s="44">
        <f>I60+I52+I48+I31+I14+I6+I10</f>
        <v>18</v>
      </c>
      <c r="J73" s="25"/>
      <c r="K73" s="151">
        <v>7</v>
      </c>
      <c r="L73" s="151"/>
      <c r="M73" s="44">
        <f>M60+M56+M52+M35+M31+M6+M10</f>
        <v>17</v>
      </c>
      <c r="N73" s="2"/>
      <c r="O73" s="151">
        <v>6</v>
      </c>
      <c r="P73" s="151"/>
      <c r="Q73" s="44">
        <f>Q60+Q35+Q31+Q19+Q10+Q6</f>
        <v>17</v>
      </c>
      <c r="S73" s="151">
        <v>6</v>
      </c>
      <c r="T73" s="151"/>
      <c r="U73" s="44">
        <f>U65+U39+U35+U31+U23+U19</f>
        <v>17</v>
      </c>
      <c r="W73" s="151">
        <v>7</v>
      </c>
      <c r="X73" s="151"/>
      <c r="Y73" s="44">
        <f>Y65+Y56+Y48+Y43+Y39+Y35+Y31</f>
        <v>18</v>
      </c>
      <c r="AA73" s="151">
        <v>6</v>
      </c>
      <c r="AB73" s="151"/>
      <c r="AC73" s="44">
        <f>AC48+AC43+AC39+AC35+AC31+AC19</f>
        <v>17</v>
      </c>
      <c r="AE73" s="151">
        <v>6</v>
      </c>
      <c r="AF73" s="151"/>
      <c r="AG73" s="44">
        <f>AG48+AG43+AG39+AG35+AG31+AG19</f>
        <v>17</v>
      </c>
      <c r="AH73" s="25"/>
      <c r="AI73" s="151">
        <v>6</v>
      </c>
      <c r="AJ73" s="151"/>
      <c r="AK73" s="44">
        <f>AK65+AK43+AK39+AK35+AK31+AK19</f>
        <v>17</v>
      </c>
      <c r="AM73" s="151">
        <v>4</v>
      </c>
      <c r="AN73" s="151"/>
      <c r="AO73" s="44">
        <f>AO65+AO48+AO35+AO31</f>
        <v>16</v>
      </c>
    </row>
    <row r="74" spans="1:41" s="2" customFormat="1" ht="24" customHeight="1" x14ac:dyDescent="0.25">
      <c r="A74" s="19"/>
      <c r="B74" s="19"/>
      <c r="C74" s="41">
        <f>C62+C58+C54+C50+C37+C33+C16+C8</f>
        <v>20</v>
      </c>
      <c r="D74" s="41">
        <f>D62+D58+D54+D50+D37+D33+D16+D8</f>
        <v>2</v>
      </c>
      <c r="E74" s="42">
        <f>E62+E58+E54+E50+E37+E33+E16+E8</f>
        <v>22</v>
      </c>
      <c r="F74" s="25"/>
      <c r="G74" s="44">
        <f>G62+G54+G50+G33+G16+G8+G12</f>
        <v>17</v>
      </c>
      <c r="H74" s="44">
        <f>H62+H54+H50+H33+H16+H8+H12</f>
        <v>4</v>
      </c>
      <c r="I74" s="42">
        <f>I62+I54+I50+I33+I16+I8+I12</f>
        <v>21</v>
      </c>
      <c r="J74" s="26"/>
      <c r="K74" s="44">
        <f>K62+K58+K54+K50+K37+K33+K8+K12</f>
        <v>16</v>
      </c>
      <c r="L74" s="44">
        <f>L62+L58+L54+L37+L33+L12+L8</f>
        <v>6</v>
      </c>
      <c r="M74" s="42">
        <f>M62+M58+M54+M37+M33+M8+M12</f>
        <v>22</v>
      </c>
      <c r="N74" s="26"/>
      <c r="O74" s="44">
        <f>O62+O37+O33+O12+O21+O8</f>
        <v>16</v>
      </c>
      <c r="P74" s="44">
        <f>P62+P37+P33+P21+P12+P8</f>
        <v>6</v>
      </c>
      <c r="Q74" s="42">
        <f>Q62+Q37+Q33+Q21+Q12+Q8</f>
        <v>22</v>
      </c>
      <c r="R74" s="26"/>
      <c r="S74" s="44">
        <f>S67+S41+S37+S33+S25+S21</f>
        <v>16</v>
      </c>
      <c r="T74" s="44">
        <f>T67+T41+T37+T33+T25+T21</f>
        <v>6</v>
      </c>
      <c r="U74" s="42">
        <f>U67+U41+U37+U33+U25+U21</f>
        <v>22</v>
      </c>
      <c r="V74" s="26"/>
      <c r="W74" s="44">
        <f>W67+W58+W50+W45+W41+W37+W33</f>
        <v>14</v>
      </c>
      <c r="X74" s="44">
        <f>X67+X58+X50+X45+X41+X37+X33</f>
        <v>8</v>
      </c>
      <c r="Y74" s="42">
        <f>Y67+Y58+Y50+Y45+Y41+Y37+Y33</f>
        <v>22</v>
      </c>
      <c r="Z74" s="26"/>
      <c r="AA74" s="44">
        <f>AA50+AA45+AA41+AA37+AA33+AA21</f>
        <v>16</v>
      </c>
      <c r="AB74" s="44">
        <f>AB50+AB45+AB41+AB37+AB33+AB21</f>
        <v>6</v>
      </c>
      <c r="AC74" s="42">
        <f>AC50+AC45+AC41+AC37+AC33+AC21</f>
        <v>22</v>
      </c>
      <c r="AD74" s="26"/>
      <c r="AE74" s="44">
        <f>AE50+AE45+AE41+AE37+AE33+AE21</f>
        <v>16</v>
      </c>
      <c r="AF74" s="44">
        <f>AF50+AF45+AF41+AF37+AF33+AF21</f>
        <v>6</v>
      </c>
      <c r="AG74" s="42">
        <f>AG50+AG45+AG41+AG37+AG33+AG21</f>
        <v>22</v>
      </c>
      <c r="AH74" s="25"/>
      <c r="AI74" s="44">
        <f>AI67+AI45+AI41+AI37+AI33+AI21</f>
        <v>18</v>
      </c>
      <c r="AJ74" s="44">
        <f>AJ67+AJ45+AJ41+AJ37+AJ33+AJ21</f>
        <v>4</v>
      </c>
      <c r="AK74" s="42">
        <f>AK67+AK45+AK41+AK37+AK33+AK21</f>
        <v>22</v>
      </c>
      <c r="AL74" s="26"/>
      <c r="AM74" s="44">
        <f>AM67+AM50+AM37+AM33</f>
        <v>8</v>
      </c>
      <c r="AN74" s="44">
        <f>AN67+AN50+AN37+AN33</f>
        <v>4</v>
      </c>
      <c r="AO74" s="42">
        <f>AO67+AO50+AO37+AO33</f>
        <v>12</v>
      </c>
    </row>
    <row r="77" spans="1:41" ht="15.75" customHeight="1" x14ac:dyDescent="0.25">
      <c r="C77" s="150" t="s">
        <v>45</v>
      </c>
      <c r="D77" s="150"/>
      <c r="E77" s="21" t="s">
        <v>46</v>
      </c>
      <c r="F77" s="3"/>
      <c r="G77" s="1" t="s">
        <v>49</v>
      </c>
      <c r="L77" s="20"/>
      <c r="M77" s="20"/>
      <c r="N77" s="20"/>
      <c r="O77" s="1" t="s">
        <v>58</v>
      </c>
    </row>
    <row r="78" spans="1:41" x14ac:dyDescent="0.25">
      <c r="C78" s="149" t="s">
        <v>47</v>
      </c>
      <c r="D78" s="149"/>
      <c r="E78" s="149"/>
      <c r="G78" s="1" t="s">
        <v>50</v>
      </c>
      <c r="O78" s="1" t="s">
        <v>59</v>
      </c>
    </row>
    <row r="79" spans="1:41" ht="18" x14ac:dyDescent="0.25">
      <c r="C79" s="23" t="s">
        <v>60</v>
      </c>
      <c r="D79" s="23" t="s">
        <v>61</v>
      </c>
      <c r="E79" s="24" t="s">
        <v>48</v>
      </c>
      <c r="G79" s="1" t="s">
        <v>51</v>
      </c>
      <c r="L79" s="20"/>
      <c r="M79" s="20"/>
      <c r="N79" s="20"/>
      <c r="O79" s="1" t="s">
        <v>62</v>
      </c>
      <c r="AI79" s="163">
        <f>AO73+AK73+AG73+AC73+Y73+U73+Q73+M73+I73+E73</f>
        <v>171</v>
      </c>
      <c r="AJ79" s="163"/>
      <c r="AK79" s="163"/>
    </row>
  </sheetData>
  <mergeCells count="168">
    <mergeCell ref="AI44:AK44"/>
    <mergeCell ref="K56:L56"/>
    <mergeCell ref="K57:M57"/>
    <mergeCell ref="W65:X65"/>
    <mergeCell ref="AI79:AK79"/>
    <mergeCell ref="W72:Y72"/>
    <mergeCell ref="W73:X73"/>
    <mergeCell ref="AA49:AC49"/>
    <mergeCell ref="AI66:AK66"/>
    <mergeCell ref="AE73:AF73"/>
    <mergeCell ref="AI72:AK72"/>
    <mergeCell ref="AI73:AJ73"/>
    <mergeCell ref="AA73:AB73"/>
    <mergeCell ref="W49:Y49"/>
    <mergeCell ref="S73:T73"/>
    <mergeCell ref="O72:Q72"/>
    <mergeCell ref="O73:P73"/>
    <mergeCell ref="AA72:AC72"/>
    <mergeCell ref="W66:Y66"/>
    <mergeCell ref="K53:M53"/>
    <mergeCell ref="S31:T31"/>
    <mergeCell ref="AM73:AN73"/>
    <mergeCell ref="AE4:AG4"/>
    <mergeCell ref="AI31:AJ31"/>
    <mergeCell ref="AI32:AK32"/>
    <mergeCell ref="AI4:AK4"/>
    <mergeCell ref="AM31:AN31"/>
    <mergeCell ref="AM32:AO32"/>
    <mergeCell ref="AI35:AJ35"/>
    <mergeCell ref="AI36:AK36"/>
    <mergeCell ref="AI65:AJ65"/>
    <mergeCell ref="AM65:AN65"/>
    <mergeCell ref="AE20:AG20"/>
    <mergeCell ref="AI20:AK20"/>
    <mergeCell ref="AE49:AG49"/>
    <mergeCell ref="AM35:AN35"/>
    <mergeCell ref="AM36:AO36"/>
    <mergeCell ref="AE19:AF19"/>
    <mergeCell ref="AI19:AJ19"/>
    <mergeCell ref="AM48:AN48"/>
    <mergeCell ref="AM49:AO49"/>
    <mergeCell ref="AI39:AJ39"/>
    <mergeCell ref="AI40:AK40"/>
    <mergeCell ref="AI43:AJ43"/>
    <mergeCell ref="AE35:AF35"/>
    <mergeCell ref="AE36:AG36"/>
    <mergeCell ref="W36:Y36"/>
    <mergeCell ref="W31:X31"/>
    <mergeCell ref="W32:Y32"/>
    <mergeCell ref="AA31:AB31"/>
    <mergeCell ref="AA32:AC32"/>
    <mergeCell ref="W35:X35"/>
    <mergeCell ref="AA35:AB35"/>
    <mergeCell ref="AA36:AC36"/>
    <mergeCell ref="AE32:AG32"/>
    <mergeCell ref="E1:AO1"/>
    <mergeCell ref="AE3:AO3"/>
    <mergeCell ref="O3:AC3"/>
    <mergeCell ref="C4:E4"/>
    <mergeCell ref="G6:H6"/>
    <mergeCell ref="G7:I7"/>
    <mergeCell ref="G10:H10"/>
    <mergeCell ref="G11:I11"/>
    <mergeCell ref="C6:D6"/>
    <mergeCell ref="K7:M7"/>
    <mergeCell ref="K10:L10"/>
    <mergeCell ref="K11:M11"/>
    <mergeCell ref="C3:M3"/>
    <mergeCell ref="AA4:AC4"/>
    <mergeCell ref="K6:L6"/>
    <mergeCell ref="O6:P6"/>
    <mergeCell ref="O7:Q7"/>
    <mergeCell ref="O10:P10"/>
    <mergeCell ref="S4:U4"/>
    <mergeCell ref="W4:Y4"/>
    <mergeCell ref="AM4:AO4"/>
    <mergeCell ref="G4:I4"/>
    <mergeCell ref="K4:M4"/>
    <mergeCell ref="O4:Q4"/>
    <mergeCell ref="A65:A69"/>
    <mergeCell ref="C78:E78"/>
    <mergeCell ref="C77:D77"/>
    <mergeCell ref="K73:L73"/>
    <mergeCell ref="C73:D73"/>
    <mergeCell ref="C72:E72"/>
    <mergeCell ref="C52:D52"/>
    <mergeCell ref="C53:E53"/>
    <mergeCell ref="C56:D56"/>
    <mergeCell ref="C57:E57"/>
    <mergeCell ref="C60:D60"/>
    <mergeCell ref="G60:H60"/>
    <mergeCell ref="K60:L60"/>
    <mergeCell ref="G52:H52"/>
    <mergeCell ref="G53:I53"/>
    <mergeCell ref="G73:H73"/>
    <mergeCell ref="K72:M72"/>
    <mergeCell ref="K52:L52"/>
    <mergeCell ref="G72:I72"/>
    <mergeCell ref="C61:E61"/>
    <mergeCell ref="G61:I61"/>
    <mergeCell ref="K61:M61"/>
    <mergeCell ref="A48:A62"/>
    <mergeCell ref="A7:A16"/>
    <mergeCell ref="C7:E7"/>
    <mergeCell ref="G48:H48"/>
    <mergeCell ref="G49:I49"/>
    <mergeCell ref="G31:H31"/>
    <mergeCell ref="G32:I32"/>
    <mergeCell ref="C14:D14"/>
    <mergeCell ref="C15:E15"/>
    <mergeCell ref="A19:A27"/>
    <mergeCell ref="G14:H14"/>
    <mergeCell ref="G15:I15"/>
    <mergeCell ref="A31:A45"/>
    <mergeCell ref="C36:E36"/>
    <mergeCell ref="C31:D31"/>
    <mergeCell ref="C32:E32"/>
    <mergeCell ref="C35:D35"/>
    <mergeCell ref="C48:D48"/>
    <mergeCell ref="C49:E49"/>
    <mergeCell ref="K35:L35"/>
    <mergeCell ref="S72:U72"/>
    <mergeCell ref="S65:T65"/>
    <mergeCell ref="S66:U66"/>
    <mergeCell ref="AE39:AF39"/>
    <mergeCell ref="AE40:AG40"/>
    <mergeCell ref="K36:M36"/>
    <mergeCell ref="O19:P19"/>
    <mergeCell ref="O20:Q20"/>
    <mergeCell ref="O35:P35"/>
    <mergeCell ref="O36:Q36"/>
    <mergeCell ref="K32:M32"/>
    <mergeCell ref="S35:T35"/>
    <mergeCell ref="S36:U36"/>
    <mergeCell ref="O32:Q32"/>
    <mergeCell ref="K31:L31"/>
    <mergeCell ref="W43:X43"/>
    <mergeCell ref="O60:P60"/>
    <mergeCell ref="O61:Q61"/>
    <mergeCell ref="W56:X56"/>
    <mergeCell ref="W57:Y57"/>
    <mergeCell ref="W48:X48"/>
    <mergeCell ref="O31:P31"/>
    <mergeCell ref="AE31:AF31"/>
    <mergeCell ref="O11:Q11"/>
    <mergeCell ref="S32:U32"/>
    <mergeCell ref="AA19:AB19"/>
    <mergeCell ref="AA20:AC20"/>
    <mergeCell ref="S23:T23"/>
    <mergeCell ref="S24:U24"/>
    <mergeCell ref="W44:Y44"/>
    <mergeCell ref="AM66:AO66"/>
    <mergeCell ref="AE72:AG72"/>
    <mergeCell ref="S19:T19"/>
    <mergeCell ref="S20:U20"/>
    <mergeCell ref="S39:T39"/>
    <mergeCell ref="S40:U40"/>
    <mergeCell ref="AE48:AF48"/>
    <mergeCell ref="AA48:AB48"/>
    <mergeCell ref="AE43:AF43"/>
    <mergeCell ref="AE44:AG44"/>
    <mergeCell ref="AM72:AO72"/>
    <mergeCell ref="AA43:AB43"/>
    <mergeCell ref="AA44:AC44"/>
    <mergeCell ref="W39:X39"/>
    <mergeCell ref="W40:Y40"/>
    <mergeCell ref="AA39:AB39"/>
    <mergeCell ref="AA40:AC40"/>
  </mergeCells>
  <phoneticPr fontId="2" type="noConversion"/>
  <printOptions horizontalCentered="1" verticalCentered="1"/>
  <pageMargins left="0" right="0" top="0" bottom="0" header="0" footer="0"/>
  <pageSetup paperSize="9" scale="50" fitToWidth="0" orientation="landscape" horizontalDpi="300" verticalDpi="300" r:id="rId1"/>
  <headerFooter alignWithMargins="0"/>
  <rowBreaks count="1" manualBreakCount="1">
    <brk id="46" max="4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5"/>
  <sheetViews>
    <sheetView showGridLines="0" topLeftCell="A43" workbookViewId="0">
      <selection activeCell="F95" sqref="F95"/>
    </sheetView>
  </sheetViews>
  <sheetFormatPr baseColWidth="10" defaultRowHeight="12.75" x14ac:dyDescent="0.2"/>
  <cols>
    <col min="1" max="1" width="30.7109375" style="111" customWidth="1"/>
    <col min="2" max="3" width="12.85546875" style="106" customWidth="1"/>
    <col min="4" max="4" width="14.7109375" style="106" customWidth="1"/>
    <col min="5" max="5" width="11.5703125" style="106" customWidth="1"/>
    <col min="6" max="6" width="9.85546875" style="106" customWidth="1"/>
    <col min="7" max="7" width="9.140625" style="106" customWidth="1"/>
    <col min="8" max="8" width="15.28515625" style="106" customWidth="1"/>
    <col min="9" max="9" width="8.85546875" style="106" customWidth="1"/>
    <col min="10" max="10" width="12.28515625" style="106" customWidth="1"/>
    <col min="11" max="11" width="13.5703125" style="106" customWidth="1"/>
    <col min="12" max="12" width="10.28515625" style="106" customWidth="1"/>
    <col min="13" max="13" width="37.140625" style="106" customWidth="1"/>
    <col min="14" max="16384" width="11.42578125" style="46"/>
  </cols>
  <sheetData>
    <row r="1" spans="1:13" x14ac:dyDescent="0.2">
      <c r="A1" s="167" t="s">
        <v>122</v>
      </c>
      <c r="B1" s="167" t="s">
        <v>123</v>
      </c>
      <c r="C1" s="45"/>
      <c r="D1" s="170" t="s">
        <v>124</v>
      </c>
      <c r="E1" s="170" t="s">
        <v>125</v>
      </c>
      <c r="F1" s="170" t="s">
        <v>126</v>
      </c>
      <c r="G1" s="170" t="s">
        <v>127</v>
      </c>
      <c r="H1" s="170" t="s">
        <v>128</v>
      </c>
      <c r="I1" s="171" t="s">
        <v>129</v>
      </c>
      <c r="J1" s="167" t="s">
        <v>130</v>
      </c>
      <c r="K1" s="167" t="s">
        <v>131</v>
      </c>
      <c r="L1" s="167" t="s">
        <v>132</v>
      </c>
      <c r="M1" s="167" t="s">
        <v>133</v>
      </c>
    </row>
    <row r="2" spans="1:13" ht="25.5" x14ac:dyDescent="0.2">
      <c r="A2" s="168"/>
      <c r="B2" s="168"/>
      <c r="C2" s="47" t="s">
        <v>134</v>
      </c>
      <c r="D2" s="170"/>
      <c r="E2" s="170"/>
      <c r="F2" s="170"/>
      <c r="G2" s="170"/>
      <c r="H2" s="170"/>
      <c r="I2" s="172"/>
      <c r="J2" s="168"/>
      <c r="K2" s="168"/>
      <c r="L2" s="168"/>
      <c r="M2" s="168"/>
    </row>
    <row r="3" spans="1:13" x14ac:dyDescent="0.2">
      <c r="A3" s="169"/>
      <c r="B3" s="169"/>
      <c r="C3" s="48" t="s">
        <v>135</v>
      </c>
      <c r="D3" s="170"/>
      <c r="E3" s="170"/>
      <c r="F3" s="170"/>
      <c r="G3" s="170"/>
      <c r="H3" s="170"/>
      <c r="I3" s="173"/>
      <c r="J3" s="169"/>
      <c r="K3" s="169"/>
      <c r="L3" s="169"/>
      <c r="M3" s="169"/>
    </row>
    <row r="4" spans="1:13" x14ac:dyDescent="0.2">
      <c r="A4" s="49" t="s">
        <v>136</v>
      </c>
      <c r="B4" s="50"/>
      <c r="C4" s="50"/>
      <c r="D4" s="50"/>
      <c r="E4" s="50"/>
      <c r="F4" s="50"/>
      <c r="G4" s="50"/>
      <c r="H4" s="50"/>
      <c r="I4" s="50"/>
      <c r="J4" s="51"/>
      <c r="K4" s="51"/>
      <c r="L4" s="51"/>
      <c r="M4" s="52"/>
    </row>
    <row r="5" spans="1:13" x14ac:dyDescent="0.2">
      <c r="A5" s="53" t="s">
        <v>85</v>
      </c>
      <c r="B5" s="54">
        <v>4</v>
      </c>
      <c r="C5" s="54" t="s">
        <v>137</v>
      </c>
      <c r="D5" s="54">
        <f>(G5-(B5*16))/16</f>
        <v>5</v>
      </c>
      <c r="E5" s="54">
        <f>B5+D5</f>
        <v>9</v>
      </c>
      <c r="F5" s="54">
        <v>16</v>
      </c>
      <c r="G5" s="54">
        <v>144</v>
      </c>
      <c r="H5" s="55">
        <f>G5/48</f>
        <v>3</v>
      </c>
      <c r="I5" s="56">
        <v>3</v>
      </c>
      <c r="J5" s="54" t="s">
        <v>181</v>
      </c>
      <c r="K5" s="54" t="s">
        <v>181</v>
      </c>
      <c r="L5" s="54" t="s">
        <v>181</v>
      </c>
      <c r="M5" s="57"/>
    </row>
    <row r="6" spans="1:13" x14ac:dyDescent="0.2">
      <c r="A6" s="58" t="s">
        <v>86</v>
      </c>
      <c r="B6" s="54">
        <v>4</v>
      </c>
      <c r="C6" s="54" t="s">
        <v>137</v>
      </c>
      <c r="D6" s="54">
        <f>(G6-(B6*16))/16</f>
        <v>5</v>
      </c>
      <c r="E6" s="54">
        <f t="shared" ref="E6:E12" si="0">B6+D6</f>
        <v>9</v>
      </c>
      <c r="F6" s="54">
        <v>16</v>
      </c>
      <c r="G6" s="54">
        <v>144</v>
      </c>
      <c r="H6" s="55">
        <f t="shared" ref="H6:H12" si="1">G6/48</f>
        <v>3</v>
      </c>
      <c r="I6" s="56">
        <f t="shared" ref="I6:I12" si="2">G6/48</f>
        <v>3</v>
      </c>
      <c r="J6" s="54" t="s">
        <v>181</v>
      </c>
      <c r="K6" s="54" t="s">
        <v>181</v>
      </c>
      <c r="L6" s="54" t="s">
        <v>181</v>
      </c>
      <c r="M6" s="57"/>
    </row>
    <row r="7" spans="1:13" x14ac:dyDescent="0.2">
      <c r="A7" s="59" t="s">
        <v>87</v>
      </c>
      <c r="B7" s="60">
        <v>4</v>
      </c>
      <c r="C7" s="61" t="s">
        <v>138</v>
      </c>
      <c r="D7" s="54">
        <f t="shared" ref="D7:D12" si="3">(G7-(B7*16))/16</f>
        <v>5</v>
      </c>
      <c r="E7" s="54">
        <f t="shared" si="0"/>
        <v>9</v>
      </c>
      <c r="F7" s="54">
        <v>16</v>
      </c>
      <c r="G7" s="62">
        <v>144</v>
      </c>
      <c r="H7" s="55">
        <f t="shared" si="1"/>
        <v>3</v>
      </c>
      <c r="I7" s="56">
        <f t="shared" si="2"/>
        <v>3</v>
      </c>
      <c r="J7" s="54" t="s">
        <v>182</v>
      </c>
      <c r="K7" s="54" t="s">
        <v>181</v>
      </c>
      <c r="L7" s="54" t="s">
        <v>181</v>
      </c>
      <c r="M7" s="57"/>
    </row>
    <row r="8" spans="1:13" ht="25.5" x14ac:dyDescent="0.2">
      <c r="A8" s="63" t="s">
        <v>88</v>
      </c>
      <c r="B8" s="60">
        <v>2</v>
      </c>
      <c r="C8" s="61" t="s">
        <v>137</v>
      </c>
      <c r="D8" s="54">
        <f t="shared" si="3"/>
        <v>4</v>
      </c>
      <c r="E8" s="54">
        <f t="shared" si="0"/>
        <v>6</v>
      </c>
      <c r="F8" s="54">
        <v>16</v>
      </c>
      <c r="G8" s="62">
        <v>96</v>
      </c>
      <c r="H8" s="55">
        <f t="shared" si="1"/>
        <v>2</v>
      </c>
      <c r="I8" s="56">
        <f t="shared" si="2"/>
        <v>2</v>
      </c>
      <c r="J8" s="54" t="s">
        <v>181</v>
      </c>
      <c r="K8" s="54" t="s">
        <v>181</v>
      </c>
      <c r="L8" s="54" t="s">
        <v>181</v>
      </c>
      <c r="M8" s="57"/>
    </row>
    <row r="9" spans="1:13" x14ac:dyDescent="0.2">
      <c r="A9" s="59" t="s">
        <v>89</v>
      </c>
      <c r="B9" s="60">
        <v>2</v>
      </c>
      <c r="C9" s="61" t="s">
        <v>137</v>
      </c>
      <c r="D9" s="54">
        <f t="shared" si="3"/>
        <v>4</v>
      </c>
      <c r="E9" s="54">
        <f t="shared" si="0"/>
        <v>6</v>
      </c>
      <c r="F9" s="54">
        <v>16</v>
      </c>
      <c r="G9" s="62">
        <v>96</v>
      </c>
      <c r="H9" s="55">
        <f t="shared" si="1"/>
        <v>2</v>
      </c>
      <c r="I9" s="56">
        <f t="shared" si="2"/>
        <v>2</v>
      </c>
      <c r="J9" s="54" t="s">
        <v>181</v>
      </c>
      <c r="K9" s="54" t="s">
        <v>181</v>
      </c>
      <c r="L9" s="54" t="s">
        <v>181</v>
      </c>
      <c r="M9" s="57"/>
    </row>
    <row r="10" spans="1:13" x14ac:dyDescent="0.2">
      <c r="A10" s="59" t="s">
        <v>168</v>
      </c>
      <c r="B10" s="60">
        <v>2</v>
      </c>
      <c r="C10" s="61" t="s">
        <v>137</v>
      </c>
      <c r="D10" s="54">
        <f t="shared" si="3"/>
        <v>1</v>
      </c>
      <c r="E10" s="54">
        <f t="shared" si="0"/>
        <v>3</v>
      </c>
      <c r="F10" s="54">
        <v>16</v>
      </c>
      <c r="G10" s="62">
        <v>48</v>
      </c>
      <c r="H10" s="55">
        <f t="shared" si="1"/>
        <v>1</v>
      </c>
      <c r="I10" s="56">
        <f t="shared" si="2"/>
        <v>1</v>
      </c>
      <c r="J10" s="54" t="s">
        <v>181</v>
      </c>
      <c r="K10" s="54" t="s">
        <v>181</v>
      </c>
      <c r="L10" s="54" t="s">
        <v>181</v>
      </c>
      <c r="M10" s="57"/>
    </row>
    <row r="11" spans="1:13" x14ac:dyDescent="0.2">
      <c r="A11" s="64" t="s">
        <v>90</v>
      </c>
      <c r="B11" s="60">
        <v>2</v>
      </c>
      <c r="C11" s="61" t="s">
        <v>137</v>
      </c>
      <c r="D11" s="54">
        <f t="shared" si="3"/>
        <v>1</v>
      </c>
      <c r="E11" s="54">
        <f t="shared" si="0"/>
        <v>3</v>
      </c>
      <c r="F11" s="54">
        <v>16</v>
      </c>
      <c r="G11" s="62">
        <v>48</v>
      </c>
      <c r="H11" s="55">
        <f t="shared" si="1"/>
        <v>1</v>
      </c>
      <c r="I11" s="56">
        <f t="shared" si="2"/>
        <v>1</v>
      </c>
      <c r="J11" s="54" t="s">
        <v>181</v>
      </c>
      <c r="K11" s="54" t="s">
        <v>181</v>
      </c>
      <c r="L11" s="54" t="s">
        <v>181</v>
      </c>
      <c r="M11" s="57"/>
    </row>
    <row r="12" spans="1:13" x14ac:dyDescent="0.2">
      <c r="A12" s="59" t="s">
        <v>24</v>
      </c>
      <c r="B12" s="60">
        <v>2</v>
      </c>
      <c r="C12" s="61" t="s">
        <v>137</v>
      </c>
      <c r="D12" s="54">
        <f t="shared" si="3"/>
        <v>4</v>
      </c>
      <c r="E12" s="54">
        <f t="shared" si="0"/>
        <v>6</v>
      </c>
      <c r="F12" s="54">
        <v>16</v>
      </c>
      <c r="G12" s="62">
        <v>96</v>
      </c>
      <c r="H12" s="55">
        <f t="shared" si="1"/>
        <v>2</v>
      </c>
      <c r="I12" s="56">
        <f t="shared" si="2"/>
        <v>2</v>
      </c>
      <c r="J12" s="54" t="s">
        <v>181</v>
      </c>
      <c r="K12" s="54" t="s">
        <v>181</v>
      </c>
      <c r="L12" s="54" t="s">
        <v>181</v>
      </c>
      <c r="M12" s="57"/>
    </row>
    <row r="13" spans="1:13" x14ac:dyDescent="0.2">
      <c r="A13" s="65" t="s">
        <v>139</v>
      </c>
      <c r="B13" s="66">
        <f>SUM(B5:B12)</f>
        <v>22</v>
      </c>
      <c r="C13" s="65"/>
      <c r="D13" s="66">
        <f>SUM(D5:D12)</f>
        <v>29</v>
      </c>
      <c r="E13" s="66">
        <f>SUM(E5:E12)</f>
        <v>51</v>
      </c>
      <c r="F13" s="65"/>
      <c r="G13" s="65"/>
      <c r="H13" s="65"/>
      <c r="I13" s="67">
        <f>SUM(I5:I12)</f>
        <v>17</v>
      </c>
      <c r="J13" s="113"/>
      <c r="K13" s="113"/>
      <c r="L13" s="113"/>
      <c r="M13" s="65"/>
    </row>
    <row r="14" spans="1:13" x14ac:dyDescent="0.2">
      <c r="A14" s="49" t="s">
        <v>140</v>
      </c>
      <c r="B14" s="50"/>
      <c r="C14" s="50"/>
      <c r="D14" s="50"/>
      <c r="E14" s="50"/>
      <c r="F14" s="50"/>
      <c r="G14" s="50"/>
      <c r="H14" s="50"/>
      <c r="I14" s="50"/>
      <c r="J14" s="114"/>
      <c r="K14" s="114"/>
      <c r="L14" s="114"/>
      <c r="M14" s="68"/>
    </row>
    <row r="15" spans="1:13" x14ac:dyDescent="0.2">
      <c r="A15" s="59" t="s">
        <v>91</v>
      </c>
      <c r="B15" s="60">
        <v>4</v>
      </c>
      <c r="C15" s="54" t="s">
        <v>137</v>
      </c>
      <c r="D15" s="54">
        <f>(G15-(B15*16))/16</f>
        <v>5</v>
      </c>
      <c r="E15" s="61">
        <f>B15+D15</f>
        <v>9</v>
      </c>
      <c r="F15" s="61">
        <v>16</v>
      </c>
      <c r="G15" s="62">
        <v>144</v>
      </c>
      <c r="H15" s="69">
        <f>G15/48</f>
        <v>3</v>
      </c>
      <c r="I15" s="70">
        <v>3</v>
      </c>
      <c r="J15" s="54" t="s">
        <v>181</v>
      </c>
      <c r="K15" s="54" t="s">
        <v>181</v>
      </c>
      <c r="L15" s="54" t="s">
        <v>181</v>
      </c>
      <c r="M15" s="53" t="s">
        <v>85</v>
      </c>
    </row>
    <row r="16" spans="1:13" x14ac:dyDescent="0.2">
      <c r="A16" s="59" t="s">
        <v>1</v>
      </c>
      <c r="B16" s="60">
        <v>4</v>
      </c>
      <c r="C16" s="54" t="s">
        <v>138</v>
      </c>
      <c r="D16" s="54">
        <f t="shared" ref="D16:D21" si="4">(G16-(B16*16))/16</f>
        <v>5</v>
      </c>
      <c r="E16" s="61">
        <f t="shared" ref="E16:E21" si="5">B16+D16</f>
        <v>9</v>
      </c>
      <c r="F16" s="61">
        <v>16</v>
      </c>
      <c r="G16" s="62">
        <v>144</v>
      </c>
      <c r="H16" s="69">
        <f t="shared" ref="H16:H21" si="6">G16/48</f>
        <v>3</v>
      </c>
      <c r="I16" s="70">
        <f t="shared" ref="I16:I18" si="7">ROUND(H16,0)</f>
        <v>3</v>
      </c>
      <c r="J16" s="54" t="s">
        <v>182</v>
      </c>
      <c r="K16" s="54" t="s">
        <v>181</v>
      </c>
      <c r="L16" s="54" t="s">
        <v>181</v>
      </c>
      <c r="M16" s="53" t="s">
        <v>85</v>
      </c>
    </row>
    <row r="17" spans="1:13" x14ac:dyDescent="0.2">
      <c r="A17" s="59" t="s">
        <v>93</v>
      </c>
      <c r="B17" s="60">
        <v>4</v>
      </c>
      <c r="C17" s="54" t="s">
        <v>138</v>
      </c>
      <c r="D17" s="54">
        <f t="shared" si="4"/>
        <v>5</v>
      </c>
      <c r="E17" s="61">
        <f t="shared" si="5"/>
        <v>9</v>
      </c>
      <c r="F17" s="61">
        <v>16</v>
      </c>
      <c r="G17" s="62">
        <v>144</v>
      </c>
      <c r="H17" s="69">
        <f t="shared" si="6"/>
        <v>3</v>
      </c>
      <c r="I17" s="70">
        <f t="shared" si="7"/>
        <v>3</v>
      </c>
      <c r="J17" s="54" t="s">
        <v>182</v>
      </c>
      <c r="K17" s="54" t="s">
        <v>181</v>
      </c>
      <c r="L17" s="54" t="s">
        <v>181</v>
      </c>
      <c r="M17" s="59" t="s">
        <v>87</v>
      </c>
    </row>
    <row r="18" spans="1:13" x14ac:dyDescent="0.2">
      <c r="A18" s="59" t="s">
        <v>94</v>
      </c>
      <c r="B18" s="60">
        <v>2</v>
      </c>
      <c r="C18" s="61" t="s">
        <v>137</v>
      </c>
      <c r="D18" s="54">
        <f t="shared" si="4"/>
        <v>4</v>
      </c>
      <c r="E18" s="61">
        <f t="shared" si="5"/>
        <v>6</v>
      </c>
      <c r="F18" s="61">
        <v>16</v>
      </c>
      <c r="G18" s="62">
        <v>96</v>
      </c>
      <c r="H18" s="69">
        <f t="shared" si="6"/>
        <v>2</v>
      </c>
      <c r="I18" s="70">
        <f t="shared" si="7"/>
        <v>2</v>
      </c>
      <c r="J18" s="54" t="s">
        <v>181</v>
      </c>
      <c r="K18" s="54" t="s">
        <v>181</v>
      </c>
      <c r="L18" s="54" t="s">
        <v>181</v>
      </c>
      <c r="M18" s="59" t="s">
        <v>89</v>
      </c>
    </row>
    <row r="19" spans="1:13" x14ac:dyDescent="0.2">
      <c r="A19" s="53" t="s">
        <v>92</v>
      </c>
      <c r="B19" s="73">
        <v>3</v>
      </c>
      <c r="C19" s="54" t="s">
        <v>137</v>
      </c>
      <c r="D19" s="54">
        <f t="shared" si="4"/>
        <v>6</v>
      </c>
      <c r="E19" s="61">
        <f t="shared" si="5"/>
        <v>9</v>
      </c>
      <c r="F19" s="54">
        <v>16</v>
      </c>
      <c r="G19" s="74">
        <v>144</v>
      </c>
      <c r="H19" s="69">
        <f t="shared" si="6"/>
        <v>3</v>
      </c>
      <c r="I19" s="56">
        <f>ROUND(H19,0)</f>
        <v>3</v>
      </c>
      <c r="J19" s="54" t="s">
        <v>181</v>
      </c>
      <c r="K19" s="54" t="s">
        <v>181</v>
      </c>
      <c r="L19" s="54" t="s">
        <v>181</v>
      </c>
      <c r="M19" s="58" t="s">
        <v>86</v>
      </c>
    </row>
    <row r="20" spans="1:13" x14ac:dyDescent="0.2">
      <c r="A20" s="59" t="s">
        <v>3</v>
      </c>
      <c r="B20" s="60">
        <v>2</v>
      </c>
      <c r="C20" s="61" t="s">
        <v>137</v>
      </c>
      <c r="D20" s="54">
        <f t="shared" si="4"/>
        <v>4</v>
      </c>
      <c r="E20" s="61">
        <f t="shared" si="5"/>
        <v>6</v>
      </c>
      <c r="F20" s="61">
        <v>16</v>
      </c>
      <c r="G20" s="62">
        <v>96</v>
      </c>
      <c r="H20" s="69">
        <f t="shared" si="6"/>
        <v>2</v>
      </c>
      <c r="I20" s="70">
        <f>ROUND(H20,0)</f>
        <v>2</v>
      </c>
      <c r="J20" s="54" t="s">
        <v>181</v>
      </c>
      <c r="K20" s="54" t="s">
        <v>181</v>
      </c>
      <c r="L20" s="54" t="s">
        <v>181</v>
      </c>
      <c r="M20" s="72"/>
    </row>
    <row r="21" spans="1:13" x14ac:dyDescent="0.2">
      <c r="A21" s="59" t="s">
        <v>25</v>
      </c>
      <c r="B21" s="60">
        <v>2</v>
      </c>
      <c r="C21" s="61" t="s">
        <v>137</v>
      </c>
      <c r="D21" s="54">
        <f t="shared" si="4"/>
        <v>4</v>
      </c>
      <c r="E21" s="61">
        <f t="shared" si="5"/>
        <v>6</v>
      </c>
      <c r="F21" s="61">
        <v>16</v>
      </c>
      <c r="G21" s="62">
        <v>96</v>
      </c>
      <c r="H21" s="69">
        <f t="shared" si="6"/>
        <v>2</v>
      </c>
      <c r="I21" s="70">
        <v>2</v>
      </c>
      <c r="J21" s="54" t="s">
        <v>181</v>
      </c>
      <c r="K21" s="54" t="s">
        <v>181</v>
      </c>
      <c r="L21" s="54" t="s">
        <v>181</v>
      </c>
      <c r="M21" s="59" t="s">
        <v>24</v>
      </c>
    </row>
    <row r="22" spans="1:13" x14ac:dyDescent="0.2">
      <c r="A22" s="65" t="s">
        <v>139</v>
      </c>
      <c r="B22" s="66">
        <f>SUM(B15:B21)</f>
        <v>21</v>
      </c>
      <c r="C22" s="66"/>
      <c r="D22" s="66">
        <f>SUM(D15:D21)</f>
        <v>33</v>
      </c>
      <c r="E22" s="66">
        <f>SUM(E15:E21)</f>
        <v>54</v>
      </c>
      <c r="F22" s="66"/>
      <c r="G22" s="66">
        <f>SUM(G15:G21)</f>
        <v>864</v>
      </c>
      <c r="H22" s="66"/>
      <c r="I22" s="67">
        <f>SUM(I15:I21)</f>
        <v>18</v>
      </c>
      <c r="J22" s="115"/>
      <c r="K22" s="115"/>
      <c r="L22" s="115"/>
      <c r="M22" s="76"/>
    </row>
    <row r="23" spans="1:13" x14ac:dyDescent="0.2">
      <c r="A23" s="49" t="s">
        <v>141</v>
      </c>
      <c r="B23" s="50"/>
      <c r="C23" s="50"/>
      <c r="D23" s="50"/>
      <c r="E23" s="50"/>
      <c r="F23" s="50"/>
      <c r="G23" s="50"/>
      <c r="H23" s="50"/>
      <c r="I23" s="50"/>
      <c r="J23" s="114"/>
      <c r="K23" s="114"/>
      <c r="L23" s="114"/>
      <c r="M23" s="52"/>
    </row>
    <row r="24" spans="1:13" x14ac:dyDescent="0.2">
      <c r="A24" s="59" t="s">
        <v>95</v>
      </c>
      <c r="B24" s="60">
        <v>4</v>
      </c>
      <c r="C24" s="61" t="s">
        <v>137</v>
      </c>
      <c r="D24" s="61">
        <f t="shared" ref="D24:D30" si="8">(G24-(B24*16))/16</f>
        <v>5</v>
      </c>
      <c r="E24" s="61">
        <f t="shared" ref="E24:E30" si="9">B24+D24</f>
        <v>9</v>
      </c>
      <c r="F24" s="61">
        <v>16</v>
      </c>
      <c r="G24" s="62">
        <v>144</v>
      </c>
      <c r="H24" s="69">
        <f t="shared" ref="H24:H30" si="10">G24/48</f>
        <v>3</v>
      </c>
      <c r="I24" s="70">
        <v>3</v>
      </c>
      <c r="J24" s="54" t="s">
        <v>181</v>
      </c>
      <c r="K24" s="54" t="s">
        <v>181</v>
      </c>
      <c r="L24" s="54" t="s">
        <v>181</v>
      </c>
      <c r="M24" s="59" t="s">
        <v>91</v>
      </c>
    </row>
    <row r="25" spans="1:13" x14ac:dyDescent="0.2">
      <c r="A25" s="63" t="s">
        <v>2</v>
      </c>
      <c r="B25" s="60">
        <v>4</v>
      </c>
      <c r="C25" s="61" t="s">
        <v>138</v>
      </c>
      <c r="D25" s="61">
        <f t="shared" si="8"/>
        <v>5</v>
      </c>
      <c r="E25" s="61">
        <f t="shared" si="9"/>
        <v>9</v>
      </c>
      <c r="F25" s="61">
        <v>16</v>
      </c>
      <c r="G25" s="62">
        <v>144</v>
      </c>
      <c r="H25" s="69">
        <f t="shared" si="10"/>
        <v>3</v>
      </c>
      <c r="I25" s="70">
        <f t="shared" ref="I25:I30" si="11">ROUND(H25,0)</f>
        <v>3</v>
      </c>
      <c r="J25" s="54" t="s">
        <v>182</v>
      </c>
      <c r="K25" s="54" t="s">
        <v>181</v>
      </c>
      <c r="L25" s="54" t="s">
        <v>181</v>
      </c>
      <c r="M25" s="59" t="s">
        <v>1</v>
      </c>
    </row>
    <row r="26" spans="1:13" ht="14.25" customHeight="1" x14ac:dyDescent="0.2">
      <c r="A26" s="63" t="s">
        <v>96</v>
      </c>
      <c r="B26" s="60">
        <v>4</v>
      </c>
      <c r="C26" s="54" t="s">
        <v>138</v>
      </c>
      <c r="D26" s="61">
        <f t="shared" si="8"/>
        <v>5</v>
      </c>
      <c r="E26" s="61">
        <f t="shared" si="9"/>
        <v>9</v>
      </c>
      <c r="F26" s="61">
        <v>16</v>
      </c>
      <c r="G26" s="62">
        <v>144</v>
      </c>
      <c r="H26" s="69">
        <f t="shared" si="10"/>
        <v>3</v>
      </c>
      <c r="I26" s="70">
        <f t="shared" si="11"/>
        <v>3</v>
      </c>
      <c r="J26" s="54" t="s">
        <v>182</v>
      </c>
      <c r="K26" s="54" t="s">
        <v>181</v>
      </c>
      <c r="L26" s="54" t="s">
        <v>181</v>
      </c>
      <c r="M26" s="59" t="s">
        <v>93</v>
      </c>
    </row>
    <row r="27" spans="1:13" x14ac:dyDescent="0.2">
      <c r="A27" s="59" t="s">
        <v>97</v>
      </c>
      <c r="B27" s="60">
        <v>4</v>
      </c>
      <c r="C27" s="61" t="s">
        <v>138</v>
      </c>
      <c r="D27" s="61">
        <f t="shared" si="8"/>
        <v>5</v>
      </c>
      <c r="E27" s="61">
        <f t="shared" si="9"/>
        <v>9</v>
      </c>
      <c r="F27" s="61">
        <v>16</v>
      </c>
      <c r="G27" s="62">
        <v>144</v>
      </c>
      <c r="H27" s="69">
        <f t="shared" si="10"/>
        <v>3</v>
      </c>
      <c r="I27" s="70">
        <f t="shared" si="11"/>
        <v>3</v>
      </c>
      <c r="J27" s="54" t="s">
        <v>182</v>
      </c>
      <c r="K27" s="54" t="s">
        <v>181</v>
      </c>
      <c r="L27" s="54" t="s">
        <v>181</v>
      </c>
      <c r="M27" s="59" t="s">
        <v>93</v>
      </c>
    </row>
    <row r="28" spans="1:13" x14ac:dyDescent="0.2">
      <c r="A28" s="59" t="s">
        <v>192</v>
      </c>
      <c r="B28" s="60">
        <v>2</v>
      </c>
      <c r="C28" s="61" t="s">
        <v>137</v>
      </c>
      <c r="D28" s="61">
        <f t="shared" si="8"/>
        <v>1</v>
      </c>
      <c r="E28" s="61">
        <f t="shared" si="9"/>
        <v>3</v>
      </c>
      <c r="F28" s="61">
        <v>16</v>
      </c>
      <c r="G28" s="62">
        <v>48</v>
      </c>
      <c r="H28" s="69">
        <f t="shared" si="10"/>
        <v>1</v>
      </c>
      <c r="I28" s="70">
        <v>1</v>
      </c>
      <c r="J28" s="54" t="s">
        <v>181</v>
      </c>
      <c r="K28" s="54" t="s">
        <v>181</v>
      </c>
      <c r="L28" s="54" t="s">
        <v>181</v>
      </c>
      <c r="M28" s="77"/>
    </row>
    <row r="29" spans="1:13" x14ac:dyDescent="0.2">
      <c r="A29" s="59" t="s">
        <v>166</v>
      </c>
      <c r="B29" s="60">
        <v>2</v>
      </c>
      <c r="C29" s="61" t="s">
        <v>137</v>
      </c>
      <c r="D29" s="61">
        <f t="shared" si="8"/>
        <v>4</v>
      </c>
      <c r="E29" s="61">
        <v>6</v>
      </c>
      <c r="F29" s="61">
        <v>16</v>
      </c>
      <c r="G29" s="62">
        <v>96</v>
      </c>
      <c r="H29" s="69">
        <f t="shared" si="10"/>
        <v>2</v>
      </c>
      <c r="I29" s="70">
        <v>2</v>
      </c>
      <c r="J29" s="54" t="s">
        <v>181</v>
      </c>
      <c r="K29" s="54" t="s">
        <v>181</v>
      </c>
      <c r="L29" s="54" t="s">
        <v>181</v>
      </c>
      <c r="M29" s="59" t="s">
        <v>3</v>
      </c>
    </row>
    <row r="30" spans="1:13" x14ac:dyDescent="0.2">
      <c r="A30" s="59" t="s">
        <v>43</v>
      </c>
      <c r="B30" s="60">
        <v>2</v>
      </c>
      <c r="C30" s="61" t="s">
        <v>137</v>
      </c>
      <c r="D30" s="61">
        <f t="shared" si="8"/>
        <v>4</v>
      </c>
      <c r="E30" s="61">
        <f t="shared" si="9"/>
        <v>6</v>
      </c>
      <c r="F30" s="61">
        <v>16</v>
      </c>
      <c r="G30" s="62">
        <v>96</v>
      </c>
      <c r="H30" s="69">
        <f t="shared" si="10"/>
        <v>2</v>
      </c>
      <c r="I30" s="70">
        <f t="shared" si="11"/>
        <v>2</v>
      </c>
      <c r="J30" s="54" t="s">
        <v>181</v>
      </c>
      <c r="K30" s="54" t="s">
        <v>181</v>
      </c>
      <c r="L30" s="54" t="s">
        <v>181</v>
      </c>
      <c r="M30" s="59" t="s">
        <v>25</v>
      </c>
    </row>
    <row r="31" spans="1:13" x14ac:dyDescent="0.2">
      <c r="A31" s="78" t="s">
        <v>139</v>
      </c>
      <c r="B31" s="66">
        <f>SUM(B24:B30)</f>
        <v>22</v>
      </c>
      <c r="C31" s="79"/>
      <c r="D31" s="66">
        <f>SUM(D24:D30)</f>
        <v>29</v>
      </c>
      <c r="E31" s="80">
        <f>SUM(E24:E30)</f>
        <v>51</v>
      </c>
      <c r="F31" s="80"/>
      <c r="G31" s="80">
        <f>SUM(G24:G30)</f>
        <v>816</v>
      </c>
      <c r="H31" s="80"/>
      <c r="I31" s="75">
        <f>SUM(I24:I30)</f>
        <v>17</v>
      </c>
      <c r="J31" s="115"/>
      <c r="K31" s="115"/>
      <c r="L31" s="115"/>
      <c r="M31" s="76"/>
    </row>
    <row r="32" spans="1:13" x14ac:dyDescent="0.2">
      <c r="A32" s="49" t="s">
        <v>142</v>
      </c>
      <c r="B32" s="50"/>
      <c r="C32" s="50"/>
      <c r="D32" s="50"/>
      <c r="E32" s="50"/>
      <c r="F32" s="50"/>
      <c r="G32" s="50"/>
      <c r="H32" s="50"/>
      <c r="I32" s="50"/>
      <c r="J32" s="116"/>
      <c r="K32" s="116"/>
      <c r="L32" s="116"/>
      <c r="M32" s="52"/>
    </row>
    <row r="33" spans="1:13" x14ac:dyDescent="0.2">
      <c r="A33" s="59" t="s">
        <v>100</v>
      </c>
      <c r="B33" s="60">
        <v>4</v>
      </c>
      <c r="C33" s="61" t="s">
        <v>137</v>
      </c>
      <c r="D33" s="61">
        <f t="shared" ref="D33:D37" si="12">(G33-(B33*16))/16</f>
        <v>5</v>
      </c>
      <c r="E33" s="61">
        <f t="shared" ref="E33:E38" si="13">B33+D33</f>
        <v>9</v>
      </c>
      <c r="F33" s="61">
        <v>16</v>
      </c>
      <c r="G33" s="62">
        <v>144</v>
      </c>
      <c r="H33" s="69">
        <f t="shared" ref="H33:H38" si="14">G33/48</f>
        <v>3</v>
      </c>
      <c r="I33" s="70">
        <v>3</v>
      </c>
      <c r="J33" s="54" t="s">
        <v>181</v>
      </c>
      <c r="K33" s="54" t="s">
        <v>181</v>
      </c>
      <c r="L33" s="54" t="s">
        <v>181</v>
      </c>
      <c r="M33" s="59" t="s">
        <v>95</v>
      </c>
    </row>
    <row r="34" spans="1:13" x14ac:dyDescent="0.2">
      <c r="A34" s="63" t="s">
        <v>28</v>
      </c>
      <c r="B34" s="60">
        <v>4</v>
      </c>
      <c r="C34" s="61" t="s">
        <v>138</v>
      </c>
      <c r="D34" s="61">
        <f t="shared" si="12"/>
        <v>5</v>
      </c>
      <c r="E34" s="61">
        <f t="shared" si="13"/>
        <v>9</v>
      </c>
      <c r="F34" s="61">
        <v>16</v>
      </c>
      <c r="G34" s="62">
        <v>144</v>
      </c>
      <c r="H34" s="69">
        <f t="shared" si="14"/>
        <v>3</v>
      </c>
      <c r="I34" s="70">
        <f t="shared" ref="I34:I38" si="15">ROUND(H34,0)</f>
        <v>3</v>
      </c>
      <c r="J34" s="54" t="s">
        <v>182</v>
      </c>
      <c r="K34" s="54" t="s">
        <v>181</v>
      </c>
      <c r="L34" s="54" t="s">
        <v>181</v>
      </c>
      <c r="M34" s="63" t="s">
        <v>2</v>
      </c>
    </row>
    <row r="35" spans="1:13" ht="13.5" customHeight="1" x14ac:dyDescent="0.2">
      <c r="A35" s="63" t="s">
        <v>101</v>
      </c>
      <c r="B35" s="60">
        <v>4</v>
      </c>
      <c r="C35" s="61" t="s">
        <v>137</v>
      </c>
      <c r="D35" s="61">
        <f t="shared" si="12"/>
        <v>5</v>
      </c>
      <c r="E35" s="61">
        <f t="shared" si="13"/>
        <v>9</v>
      </c>
      <c r="F35" s="61">
        <v>16</v>
      </c>
      <c r="G35" s="62">
        <v>144</v>
      </c>
      <c r="H35" s="69">
        <f t="shared" si="14"/>
        <v>3</v>
      </c>
      <c r="I35" s="70">
        <f t="shared" si="15"/>
        <v>3</v>
      </c>
      <c r="J35" s="54" t="s">
        <v>181</v>
      </c>
      <c r="K35" s="54" t="s">
        <v>181</v>
      </c>
      <c r="L35" s="54" t="s">
        <v>181</v>
      </c>
      <c r="M35" s="59" t="s">
        <v>95</v>
      </c>
    </row>
    <row r="36" spans="1:13" ht="15" customHeight="1" x14ac:dyDescent="0.2">
      <c r="A36" s="63" t="s">
        <v>102</v>
      </c>
      <c r="B36" s="60">
        <v>4</v>
      </c>
      <c r="C36" s="61" t="s">
        <v>138</v>
      </c>
      <c r="D36" s="61">
        <f t="shared" si="12"/>
        <v>5</v>
      </c>
      <c r="E36" s="61">
        <f t="shared" si="13"/>
        <v>9</v>
      </c>
      <c r="F36" s="61">
        <v>16</v>
      </c>
      <c r="G36" s="62">
        <v>144</v>
      </c>
      <c r="H36" s="69">
        <f t="shared" si="14"/>
        <v>3</v>
      </c>
      <c r="I36" s="70">
        <f t="shared" si="15"/>
        <v>3</v>
      </c>
      <c r="J36" s="54" t="s">
        <v>182</v>
      </c>
      <c r="K36" s="54" t="s">
        <v>181</v>
      </c>
      <c r="L36" s="54" t="s">
        <v>181</v>
      </c>
      <c r="M36" s="63" t="s">
        <v>96</v>
      </c>
    </row>
    <row r="37" spans="1:13" x14ac:dyDescent="0.2">
      <c r="A37" s="59" t="s">
        <v>103</v>
      </c>
      <c r="B37" s="60">
        <v>4</v>
      </c>
      <c r="C37" s="61" t="s">
        <v>138</v>
      </c>
      <c r="D37" s="61">
        <f t="shared" si="12"/>
        <v>5</v>
      </c>
      <c r="E37" s="61">
        <f t="shared" si="13"/>
        <v>9</v>
      </c>
      <c r="F37" s="61">
        <v>16</v>
      </c>
      <c r="G37" s="62">
        <v>144</v>
      </c>
      <c r="H37" s="69">
        <f t="shared" si="14"/>
        <v>3</v>
      </c>
      <c r="I37" s="70">
        <f t="shared" si="15"/>
        <v>3</v>
      </c>
      <c r="J37" s="54" t="s">
        <v>182</v>
      </c>
      <c r="K37" s="54" t="s">
        <v>181</v>
      </c>
      <c r="L37" s="54" t="s">
        <v>181</v>
      </c>
      <c r="M37" s="59" t="s">
        <v>97</v>
      </c>
    </row>
    <row r="38" spans="1:13" x14ac:dyDescent="0.2">
      <c r="A38" s="59" t="s">
        <v>44</v>
      </c>
      <c r="B38" s="60">
        <v>2</v>
      </c>
      <c r="C38" s="61" t="s">
        <v>137</v>
      </c>
      <c r="D38" s="61">
        <v>4</v>
      </c>
      <c r="E38" s="61">
        <f t="shared" si="13"/>
        <v>6</v>
      </c>
      <c r="F38" s="61">
        <v>16</v>
      </c>
      <c r="G38" s="62">
        <f t="shared" ref="G38" si="16">F38*E38</f>
        <v>96</v>
      </c>
      <c r="H38" s="69">
        <f t="shared" si="14"/>
        <v>2</v>
      </c>
      <c r="I38" s="70">
        <f t="shared" si="15"/>
        <v>2</v>
      </c>
      <c r="J38" s="54" t="s">
        <v>181</v>
      </c>
      <c r="K38" s="54" t="s">
        <v>181</v>
      </c>
      <c r="L38" s="54" t="s">
        <v>181</v>
      </c>
      <c r="M38" s="59" t="s">
        <v>43</v>
      </c>
    </row>
    <row r="39" spans="1:13" x14ac:dyDescent="0.2">
      <c r="A39" s="65" t="s">
        <v>139</v>
      </c>
      <c r="B39" s="66">
        <f>SUM(B33:B38)</f>
        <v>22</v>
      </c>
      <c r="C39" s="81"/>
      <c r="D39" s="66">
        <f>SUM(D33:D38)</f>
        <v>29</v>
      </c>
      <c r="E39" s="66">
        <f>SUM(E33:E38)</f>
        <v>51</v>
      </c>
      <c r="F39" s="66"/>
      <c r="G39" s="66">
        <f>SUM(G33:G38)</f>
        <v>816</v>
      </c>
      <c r="H39" s="66"/>
      <c r="I39" s="67">
        <f>SUM(I33:I38)</f>
        <v>17</v>
      </c>
      <c r="J39" s="75"/>
      <c r="K39" s="75"/>
      <c r="L39" s="75"/>
      <c r="M39" s="76"/>
    </row>
    <row r="40" spans="1:13" x14ac:dyDescent="0.2">
      <c r="A40" s="49" t="s">
        <v>143</v>
      </c>
      <c r="B40" s="50"/>
      <c r="C40" s="50"/>
      <c r="D40" s="50"/>
      <c r="E40" s="51"/>
      <c r="F40" s="51"/>
      <c r="G40" s="51"/>
      <c r="H40" s="51"/>
      <c r="I40" s="51"/>
      <c r="J40" s="51"/>
      <c r="K40" s="51"/>
      <c r="L40" s="51"/>
      <c r="M40" s="52"/>
    </row>
    <row r="41" spans="1:13" x14ac:dyDescent="0.2">
      <c r="A41" s="59" t="s">
        <v>105</v>
      </c>
      <c r="B41" s="60">
        <v>4</v>
      </c>
      <c r="C41" s="61" t="s">
        <v>137</v>
      </c>
      <c r="D41" s="61">
        <f t="shared" ref="D41:D46" si="17">(G41-(B41*16))/16</f>
        <v>5</v>
      </c>
      <c r="E41" s="61">
        <f t="shared" ref="E41:E46" si="18">B41+D41</f>
        <v>9</v>
      </c>
      <c r="F41" s="61">
        <v>16</v>
      </c>
      <c r="G41" s="62">
        <v>144</v>
      </c>
      <c r="H41" s="69">
        <f t="shared" ref="H41:H46" si="19">G41/48</f>
        <v>3</v>
      </c>
      <c r="I41" s="70">
        <v>3</v>
      </c>
      <c r="J41" s="54" t="s">
        <v>181</v>
      </c>
      <c r="K41" s="54" t="s">
        <v>181</v>
      </c>
      <c r="L41" s="54" t="s">
        <v>181</v>
      </c>
      <c r="M41" s="59" t="s">
        <v>100</v>
      </c>
    </row>
    <row r="42" spans="1:13" ht="12" customHeight="1" x14ac:dyDescent="0.2">
      <c r="A42" s="63" t="s">
        <v>106</v>
      </c>
      <c r="B42" s="60">
        <v>4</v>
      </c>
      <c r="C42" s="61" t="s">
        <v>137</v>
      </c>
      <c r="D42" s="61">
        <f t="shared" si="17"/>
        <v>5</v>
      </c>
      <c r="E42" s="61">
        <f t="shared" si="18"/>
        <v>9</v>
      </c>
      <c r="F42" s="61">
        <v>16</v>
      </c>
      <c r="G42" s="62">
        <v>144</v>
      </c>
      <c r="H42" s="69">
        <f t="shared" si="19"/>
        <v>3</v>
      </c>
      <c r="I42" s="70">
        <v>3</v>
      </c>
      <c r="J42" s="54" t="s">
        <v>181</v>
      </c>
      <c r="K42" s="54" t="s">
        <v>181</v>
      </c>
      <c r="L42" s="54" t="s">
        <v>181</v>
      </c>
      <c r="M42" s="63" t="s">
        <v>101</v>
      </c>
    </row>
    <row r="43" spans="1:13" x14ac:dyDescent="0.2">
      <c r="A43" s="63" t="s">
        <v>99</v>
      </c>
      <c r="B43" s="60">
        <v>2</v>
      </c>
      <c r="C43" s="61" t="s">
        <v>137</v>
      </c>
      <c r="D43" s="61">
        <f t="shared" si="17"/>
        <v>4</v>
      </c>
      <c r="E43" s="61">
        <f>B43+D43</f>
        <v>6</v>
      </c>
      <c r="F43" s="61">
        <v>16</v>
      </c>
      <c r="G43" s="62">
        <v>96</v>
      </c>
      <c r="H43" s="69">
        <f t="shared" si="19"/>
        <v>2</v>
      </c>
      <c r="I43" s="70">
        <f>ROUND(H43,0)</f>
        <v>2</v>
      </c>
      <c r="J43" s="54" t="s">
        <v>181</v>
      </c>
      <c r="K43" s="54" t="s">
        <v>181</v>
      </c>
      <c r="L43" s="54" t="s">
        <v>181</v>
      </c>
      <c r="M43" s="59" t="s">
        <v>94</v>
      </c>
    </row>
    <row r="44" spans="1:13" x14ac:dyDescent="0.2">
      <c r="A44" s="63" t="s">
        <v>107</v>
      </c>
      <c r="B44" s="60">
        <v>4</v>
      </c>
      <c r="C44" s="61" t="s">
        <v>138</v>
      </c>
      <c r="D44" s="61">
        <f t="shared" si="17"/>
        <v>5</v>
      </c>
      <c r="E44" s="61">
        <f t="shared" si="18"/>
        <v>9</v>
      </c>
      <c r="F44" s="61">
        <v>16</v>
      </c>
      <c r="G44" s="62">
        <v>144</v>
      </c>
      <c r="H44" s="69">
        <f t="shared" si="19"/>
        <v>3</v>
      </c>
      <c r="I44" s="70">
        <f t="shared" ref="I44:I46" si="20">ROUND(H44,0)</f>
        <v>3</v>
      </c>
      <c r="J44" s="54" t="s">
        <v>182</v>
      </c>
      <c r="K44" s="54" t="s">
        <v>181</v>
      </c>
      <c r="L44" s="54" t="s">
        <v>181</v>
      </c>
      <c r="M44" s="63" t="s">
        <v>28</v>
      </c>
    </row>
    <row r="45" spans="1:13" ht="25.5" x14ac:dyDescent="0.2">
      <c r="A45" s="63" t="s">
        <v>108</v>
      </c>
      <c r="B45" s="60">
        <v>4</v>
      </c>
      <c r="C45" s="61" t="s">
        <v>138</v>
      </c>
      <c r="D45" s="61">
        <f t="shared" si="17"/>
        <v>5</v>
      </c>
      <c r="E45" s="61">
        <f t="shared" si="18"/>
        <v>9</v>
      </c>
      <c r="F45" s="61">
        <v>16</v>
      </c>
      <c r="G45" s="62">
        <v>144</v>
      </c>
      <c r="H45" s="69">
        <f t="shared" si="19"/>
        <v>3</v>
      </c>
      <c r="I45" s="70">
        <f t="shared" si="20"/>
        <v>3</v>
      </c>
      <c r="J45" s="54" t="s">
        <v>182</v>
      </c>
      <c r="K45" s="54" t="s">
        <v>181</v>
      </c>
      <c r="L45" s="54" t="s">
        <v>181</v>
      </c>
      <c r="M45" s="63" t="s">
        <v>183</v>
      </c>
    </row>
    <row r="46" spans="1:13" x14ac:dyDescent="0.2">
      <c r="A46" s="59" t="s">
        <v>109</v>
      </c>
      <c r="B46" s="60">
        <v>4</v>
      </c>
      <c r="C46" s="61" t="s">
        <v>138</v>
      </c>
      <c r="D46" s="61">
        <f t="shared" si="17"/>
        <v>5</v>
      </c>
      <c r="E46" s="61">
        <f t="shared" si="18"/>
        <v>9</v>
      </c>
      <c r="F46" s="61">
        <v>16</v>
      </c>
      <c r="G46" s="62">
        <v>144</v>
      </c>
      <c r="H46" s="69">
        <f t="shared" si="19"/>
        <v>3</v>
      </c>
      <c r="I46" s="70">
        <f t="shared" si="20"/>
        <v>3</v>
      </c>
      <c r="J46" s="54" t="s">
        <v>182</v>
      </c>
      <c r="K46" s="54" t="s">
        <v>181</v>
      </c>
      <c r="L46" s="54" t="s">
        <v>181</v>
      </c>
      <c r="M46" s="59" t="s">
        <v>103</v>
      </c>
    </row>
    <row r="47" spans="1:13" x14ac:dyDescent="0.2">
      <c r="A47" s="65" t="s">
        <v>139</v>
      </c>
      <c r="B47" s="66">
        <f>SUM(B41:B46)</f>
        <v>22</v>
      </c>
      <c r="C47" s="66"/>
      <c r="D47" s="66">
        <f>SUM(D41:D46)</f>
        <v>29</v>
      </c>
      <c r="E47" s="80">
        <f>SUM(E41:E46)</f>
        <v>51</v>
      </c>
      <c r="F47" s="80"/>
      <c r="G47" s="80">
        <f>SUM(G41:G46)</f>
        <v>816</v>
      </c>
      <c r="H47" s="80"/>
      <c r="I47" s="75">
        <f>SUM(I41:I46)</f>
        <v>17</v>
      </c>
      <c r="J47" s="75"/>
      <c r="K47" s="75"/>
      <c r="L47" s="75"/>
      <c r="M47" s="76"/>
    </row>
    <row r="48" spans="1:13" x14ac:dyDescent="0.2">
      <c r="A48" s="82" t="s">
        <v>144</v>
      </c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4"/>
    </row>
    <row r="49" spans="1:13" x14ac:dyDescent="0.2">
      <c r="A49" s="53" t="s">
        <v>111</v>
      </c>
      <c r="B49" s="73">
        <v>4</v>
      </c>
      <c r="C49" s="54" t="s">
        <v>138</v>
      </c>
      <c r="D49" s="61">
        <f t="shared" ref="D49:D54" si="21">(G49-(B49*16))/16</f>
        <v>5</v>
      </c>
      <c r="E49" s="54">
        <f t="shared" ref="E49:E55" si="22">B49+D49</f>
        <v>9</v>
      </c>
      <c r="F49" s="54">
        <v>16</v>
      </c>
      <c r="G49" s="74">
        <v>144</v>
      </c>
      <c r="H49" s="69">
        <f t="shared" ref="H49:H55" si="23">G49/48</f>
        <v>3</v>
      </c>
      <c r="I49" s="56">
        <f t="shared" ref="I49:I55" si="24">ROUND(H49,0)</f>
        <v>3</v>
      </c>
      <c r="J49" s="54" t="s">
        <v>181</v>
      </c>
      <c r="K49" s="54" t="s">
        <v>181</v>
      </c>
      <c r="L49" s="54" t="s">
        <v>181</v>
      </c>
      <c r="M49" s="63" t="s">
        <v>107</v>
      </c>
    </row>
    <row r="50" spans="1:13" x14ac:dyDescent="0.2">
      <c r="A50" s="53" t="s">
        <v>112</v>
      </c>
      <c r="B50" s="73">
        <v>4</v>
      </c>
      <c r="C50" s="54" t="s">
        <v>138</v>
      </c>
      <c r="D50" s="61">
        <f t="shared" si="21"/>
        <v>5</v>
      </c>
      <c r="E50" s="54">
        <f t="shared" si="22"/>
        <v>9</v>
      </c>
      <c r="F50" s="54">
        <v>16</v>
      </c>
      <c r="G50" s="74">
        <v>144</v>
      </c>
      <c r="H50" s="69">
        <f t="shared" si="23"/>
        <v>3</v>
      </c>
      <c r="I50" s="56">
        <f t="shared" si="24"/>
        <v>3</v>
      </c>
      <c r="J50" s="54" t="s">
        <v>182</v>
      </c>
      <c r="K50" s="54" t="s">
        <v>181</v>
      </c>
      <c r="L50" s="54" t="s">
        <v>181</v>
      </c>
      <c r="M50" s="59" t="s">
        <v>105</v>
      </c>
    </row>
    <row r="51" spans="1:13" x14ac:dyDescent="0.2">
      <c r="A51" s="53" t="s">
        <v>113</v>
      </c>
      <c r="B51" s="73">
        <v>4</v>
      </c>
      <c r="C51" s="54" t="s">
        <v>138</v>
      </c>
      <c r="D51" s="61">
        <f t="shared" si="21"/>
        <v>5</v>
      </c>
      <c r="E51" s="54">
        <f t="shared" si="22"/>
        <v>9</v>
      </c>
      <c r="F51" s="54">
        <v>16</v>
      </c>
      <c r="G51" s="74">
        <v>144</v>
      </c>
      <c r="H51" s="69">
        <f t="shared" si="23"/>
        <v>3</v>
      </c>
      <c r="I51" s="56">
        <f t="shared" si="24"/>
        <v>3</v>
      </c>
      <c r="J51" s="54" t="s">
        <v>182</v>
      </c>
      <c r="K51" s="54" t="s">
        <v>181</v>
      </c>
      <c r="L51" s="54" t="s">
        <v>181</v>
      </c>
      <c r="M51" s="59" t="s">
        <v>109</v>
      </c>
    </row>
    <row r="52" spans="1:13" x14ac:dyDescent="0.2">
      <c r="A52" s="53" t="s">
        <v>153</v>
      </c>
      <c r="B52" s="73">
        <v>4</v>
      </c>
      <c r="C52" s="54" t="s">
        <v>138</v>
      </c>
      <c r="D52" s="61">
        <f t="shared" si="21"/>
        <v>5</v>
      </c>
      <c r="E52" s="54">
        <f t="shared" si="22"/>
        <v>9</v>
      </c>
      <c r="F52" s="54">
        <v>16</v>
      </c>
      <c r="G52" s="74">
        <v>144</v>
      </c>
      <c r="H52" s="69">
        <f t="shared" si="23"/>
        <v>3</v>
      </c>
      <c r="I52" s="56">
        <f t="shared" si="24"/>
        <v>3</v>
      </c>
      <c r="J52" s="54" t="s">
        <v>182</v>
      </c>
      <c r="K52" s="54" t="s">
        <v>181</v>
      </c>
      <c r="L52" s="54" t="s">
        <v>181</v>
      </c>
      <c r="M52" s="63" t="s">
        <v>108</v>
      </c>
    </row>
    <row r="53" spans="1:13" x14ac:dyDescent="0.2">
      <c r="A53" s="53" t="s">
        <v>158</v>
      </c>
      <c r="B53" s="73">
        <v>2</v>
      </c>
      <c r="C53" s="54" t="s">
        <v>137</v>
      </c>
      <c r="D53" s="61">
        <f t="shared" si="21"/>
        <v>4</v>
      </c>
      <c r="E53" s="54">
        <v>6</v>
      </c>
      <c r="F53" s="54">
        <v>16</v>
      </c>
      <c r="G53" s="74">
        <v>96</v>
      </c>
      <c r="H53" s="69">
        <f t="shared" si="23"/>
        <v>2</v>
      </c>
      <c r="I53" s="56">
        <v>2</v>
      </c>
      <c r="J53" s="54" t="s">
        <v>181</v>
      </c>
      <c r="K53" s="54" t="s">
        <v>181</v>
      </c>
      <c r="L53" s="54" t="s">
        <v>181</v>
      </c>
      <c r="M53" s="72"/>
    </row>
    <row r="54" spans="1:13" x14ac:dyDescent="0.2">
      <c r="A54" s="58" t="s">
        <v>104</v>
      </c>
      <c r="B54" s="73">
        <v>2</v>
      </c>
      <c r="C54" s="54" t="s">
        <v>137</v>
      </c>
      <c r="D54" s="61">
        <f t="shared" si="21"/>
        <v>4</v>
      </c>
      <c r="E54" s="54">
        <f>B54+D54</f>
        <v>6</v>
      </c>
      <c r="F54" s="54">
        <v>16</v>
      </c>
      <c r="G54" s="74">
        <v>96</v>
      </c>
      <c r="H54" s="69">
        <f t="shared" si="23"/>
        <v>2</v>
      </c>
      <c r="I54" s="56">
        <f>ROUND(H54,0)</f>
        <v>2</v>
      </c>
      <c r="J54" s="54" t="s">
        <v>181</v>
      </c>
      <c r="K54" s="54" t="s">
        <v>181</v>
      </c>
      <c r="L54" s="54" t="s">
        <v>181</v>
      </c>
      <c r="M54" s="63" t="s">
        <v>99</v>
      </c>
    </row>
    <row r="55" spans="1:13" x14ac:dyDescent="0.2">
      <c r="A55" s="53" t="s">
        <v>98</v>
      </c>
      <c r="B55" s="60">
        <v>2</v>
      </c>
      <c r="C55" s="54" t="s">
        <v>137</v>
      </c>
      <c r="D55" s="61">
        <v>4</v>
      </c>
      <c r="E55" s="54">
        <f t="shared" si="22"/>
        <v>6</v>
      </c>
      <c r="F55" s="54">
        <v>16</v>
      </c>
      <c r="G55" s="74">
        <f t="shared" ref="G55" si="25">F55*E55</f>
        <v>96</v>
      </c>
      <c r="H55" s="69">
        <f t="shared" si="23"/>
        <v>2</v>
      </c>
      <c r="I55" s="56">
        <f t="shared" si="24"/>
        <v>2</v>
      </c>
      <c r="J55" s="54" t="s">
        <v>181</v>
      </c>
      <c r="K55" s="54" t="s">
        <v>181</v>
      </c>
      <c r="L55" s="54" t="s">
        <v>181</v>
      </c>
      <c r="M55" s="85"/>
    </row>
    <row r="56" spans="1:13" x14ac:dyDescent="0.2">
      <c r="A56" s="65" t="s">
        <v>139</v>
      </c>
      <c r="B56" s="66">
        <f>SUM(B49:B55)</f>
        <v>22</v>
      </c>
      <c r="C56" s="66"/>
      <c r="D56" s="66">
        <f>SUM(D49:D55)</f>
        <v>32</v>
      </c>
      <c r="E56" s="66">
        <f>SUM(E49:E55)</f>
        <v>54</v>
      </c>
      <c r="F56" s="66"/>
      <c r="G56" s="66">
        <f>SUM(G48:G55)</f>
        <v>864</v>
      </c>
      <c r="H56" s="66"/>
      <c r="I56" s="67">
        <f>SUM(I49:I55)</f>
        <v>18</v>
      </c>
      <c r="J56" s="67"/>
      <c r="K56" s="67"/>
      <c r="L56" s="67"/>
      <c r="M56" s="86"/>
    </row>
    <row r="57" spans="1:13" x14ac:dyDescent="0.2">
      <c r="A57" s="82" t="s">
        <v>145</v>
      </c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4"/>
    </row>
    <row r="58" spans="1:13" x14ac:dyDescent="0.2">
      <c r="A58" s="59" t="s">
        <v>110</v>
      </c>
      <c r="B58" s="60">
        <v>4</v>
      </c>
      <c r="C58" s="54" t="s">
        <v>137</v>
      </c>
      <c r="D58" s="61">
        <f t="shared" ref="D58:D63" si="26">(G58-(B58*16))/16</f>
        <v>5</v>
      </c>
      <c r="E58" s="61">
        <f>B58+D58</f>
        <v>9</v>
      </c>
      <c r="F58" s="61">
        <v>16</v>
      </c>
      <c r="G58" s="62">
        <v>144</v>
      </c>
      <c r="H58" s="69">
        <f t="shared" ref="H58:H63" si="27">G58/48</f>
        <v>3</v>
      </c>
      <c r="I58" s="70">
        <v>3</v>
      </c>
      <c r="J58" s="54" t="s">
        <v>181</v>
      </c>
      <c r="K58" s="54" t="s">
        <v>181</v>
      </c>
      <c r="L58" s="54" t="s">
        <v>181</v>
      </c>
      <c r="M58" s="72"/>
    </row>
    <row r="59" spans="1:13" ht="25.5" x14ac:dyDescent="0.2">
      <c r="A59" s="59" t="s">
        <v>35</v>
      </c>
      <c r="B59" s="60">
        <v>2</v>
      </c>
      <c r="C59" s="54" t="s">
        <v>137</v>
      </c>
      <c r="D59" s="61">
        <f t="shared" si="26"/>
        <v>4</v>
      </c>
      <c r="E59" s="61">
        <f>B59+D59</f>
        <v>6</v>
      </c>
      <c r="F59" s="61">
        <v>16</v>
      </c>
      <c r="G59" s="62">
        <v>96</v>
      </c>
      <c r="H59" s="69">
        <f t="shared" si="27"/>
        <v>2</v>
      </c>
      <c r="I59" s="70">
        <f>ROUND(H59,0)</f>
        <v>2</v>
      </c>
      <c r="J59" s="54" t="s">
        <v>181</v>
      </c>
      <c r="K59" s="54" t="s">
        <v>181</v>
      </c>
      <c r="L59" s="54" t="s">
        <v>181</v>
      </c>
      <c r="M59" s="53" t="s">
        <v>98</v>
      </c>
    </row>
    <row r="60" spans="1:13" x14ac:dyDescent="0.2">
      <c r="A60" s="59" t="s">
        <v>114</v>
      </c>
      <c r="B60" s="60">
        <v>4</v>
      </c>
      <c r="C60" s="54" t="s">
        <v>138</v>
      </c>
      <c r="D60" s="61">
        <f t="shared" si="26"/>
        <v>5</v>
      </c>
      <c r="E60" s="61">
        <f t="shared" ref="E60:E63" si="28">B60+D60</f>
        <v>9</v>
      </c>
      <c r="F60" s="61">
        <v>16</v>
      </c>
      <c r="G60" s="62">
        <v>144</v>
      </c>
      <c r="H60" s="69">
        <f t="shared" si="27"/>
        <v>3</v>
      </c>
      <c r="I60" s="70">
        <f t="shared" ref="I60:I63" si="29">ROUND(H60,0)</f>
        <v>3</v>
      </c>
      <c r="J60" s="54" t="s">
        <v>182</v>
      </c>
      <c r="K60" s="54" t="s">
        <v>181</v>
      </c>
      <c r="L60" s="54" t="s">
        <v>181</v>
      </c>
      <c r="M60" s="119" t="s">
        <v>111</v>
      </c>
    </row>
    <row r="61" spans="1:13" x14ac:dyDescent="0.2">
      <c r="A61" s="59" t="s">
        <v>115</v>
      </c>
      <c r="B61" s="60">
        <v>4</v>
      </c>
      <c r="C61" s="54" t="s">
        <v>138</v>
      </c>
      <c r="D61" s="61">
        <f t="shared" si="26"/>
        <v>5</v>
      </c>
      <c r="E61" s="61">
        <f t="shared" si="28"/>
        <v>9</v>
      </c>
      <c r="F61" s="61">
        <v>16</v>
      </c>
      <c r="G61" s="62">
        <v>144</v>
      </c>
      <c r="H61" s="69">
        <f t="shared" si="27"/>
        <v>3</v>
      </c>
      <c r="I61" s="70">
        <f t="shared" si="29"/>
        <v>3</v>
      </c>
      <c r="J61" s="54" t="s">
        <v>182</v>
      </c>
      <c r="K61" s="54" t="s">
        <v>181</v>
      </c>
      <c r="L61" s="54" t="s">
        <v>181</v>
      </c>
      <c r="M61" s="119" t="s">
        <v>112</v>
      </c>
    </row>
    <row r="62" spans="1:13" x14ac:dyDescent="0.2">
      <c r="A62" s="59" t="s">
        <v>116</v>
      </c>
      <c r="B62" s="60">
        <v>4</v>
      </c>
      <c r="C62" s="54" t="s">
        <v>138</v>
      </c>
      <c r="D62" s="61">
        <f t="shared" si="26"/>
        <v>5</v>
      </c>
      <c r="E62" s="61">
        <f t="shared" si="28"/>
        <v>9</v>
      </c>
      <c r="F62" s="61">
        <v>16</v>
      </c>
      <c r="G62" s="62">
        <v>144</v>
      </c>
      <c r="H62" s="69">
        <f t="shared" si="27"/>
        <v>3</v>
      </c>
      <c r="I62" s="70">
        <f t="shared" si="29"/>
        <v>3</v>
      </c>
      <c r="J62" s="54" t="s">
        <v>182</v>
      </c>
      <c r="K62" s="54" t="s">
        <v>181</v>
      </c>
      <c r="L62" s="54" t="s">
        <v>181</v>
      </c>
      <c r="M62" s="119" t="s">
        <v>113</v>
      </c>
    </row>
    <row r="63" spans="1:13" x14ac:dyDescent="0.2">
      <c r="A63" s="59" t="s">
        <v>119</v>
      </c>
      <c r="B63" s="60">
        <v>4</v>
      </c>
      <c r="C63" s="54" t="s">
        <v>138</v>
      </c>
      <c r="D63" s="61">
        <f t="shared" si="26"/>
        <v>5</v>
      </c>
      <c r="E63" s="61">
        <f t="shared" si="28"/>
        <v>9</v>
      </c>
      <c r="F63" s="61">
        <v>16</v>
      </c>
      <c r="G63" s="62">
        <v>144</v>
      </c>
      <c r="H63" s="69">
        <f t="shared" si="27"/>
        <v>3</v>
      </c>
      <c r="I63" s="70">
        <f t="shared" si="29"/>
        <v>3</v>
      </c>
      <c r="J63" s="54" t="s">
        <v>182</v>
      </c>
      <c r="K63" s="54" t="s">
        <v>181</v>
      </c>
      <c r="L63" s="54" t="s">
        <v>181</v>
      </c>
      <c r="M63" s="85"/>
    </row>
    <row r="64" spans="1:13" x14ac:dyDescent="0.2">
      <c r="A64" s="65" t="s">
        <v>139</v>
      </c>
      <c r="B64" s="66">
        <f>SUM(B58:B63)</f>
        <v>22</v>
      </c>
      <c r="C64" s="81"/>
      <c r="D64" s="66">
        <f>SUM(D58:D63)</f>
        <v>29</v>
      </c>
      <c r="E64" s="66">
        <f>SUM(E58:E63)</f>
        <v>51</v>
      </c>
      <c r="F64" s="66"/>
      <c r="G64" s="66">
        <f ca="1">SUM(G60:G89)</f>
        <v>608</v>
      </c>
      <c r="H64" s="66"/>
      <c r="I64" s="67">
        <f>SUM(I58:I63)</f>
        <v>17</v>
      </c>
      <c r="J64" s="67"/>
      <c r="K64" s="67"/>
      <c r="L64" s="67"/>
      <c r="M64" s="86"/>
    </row>
    <row r="65" spans="1:13" x14ac:dyDescent="0.2">
      <c r="A65" s="87" t="s">
        <v>146</v>
      </c>
      <c r="B65" s="88"/>
      <c r="C65" s="89" t="s">
        <v>138</v>
      </c>
      <c r="D65" s="88"/>
      <c r="E65" s="88"/>
      <c r="F65" s="88"/>
      <c r="G65" s="88"/>
      <c r="H65" s="88"/>
      <c r="I65" s="88"/>
      <c r="J65" s="88"/>
      <c r="K65" s="88"/>
      <c r="L65" s="88"/>
      <c r="M65" s="90"/>
    </row>
    <row r="66" spans="1:13" x14ac:dyDescent="0.2">
      <c r="A66" s="53" t="s">
        <v>159</v>
      </c>
      <c r="B66" s="60">
        <v>4</v>
      </c>
      <c r="C66" s="54" t="s">
        <v>138</v>
      </c>
      <c r="D66" s="61">
        <f t="shared" ref="D66:D71" si="30">(G66-(B66*16))/16</f>
        <v>5</v>
      </c>
      <c r="E66" s="61">
        <f>B66+D66</f>
        <v>9</v>
      </c>
      <c r="F66" s="61">
        <v>16</v>
      </c>
      <c r="G66" s="62">
        <v>144</v>
      </c>
      <c r="H66" s="69">
        <f t="shared" ref="H66:H71" si="31">G66/48</f>
        <v>3</v>
      </c>
      <c r="I66" s="70">
        <f>ROUND(H66,0)</f>
        <v>3</v>
      </c>
      <c r="J66" s="54" t="s">
        <v>182</v>
      </c>
      <c r="K66" s="54" t="s">
        <v>181</v>
      </c>
      <c r="L66" s="54" t="s">
        <v>181</v>
      </c>
      <c r="M66" s="85"/>
    </row>
    <row r="67" spans="1:13" x14ac:dyDescent="0.2">
      <c r="A67" s="53" t="s">
        <v>186</v>
      </c>
      <c r="B67" s="60">
        <v>4</v>
      </c>
      <c r="C67" s="54" t="s">
        <v>138</v>
      </c>
      <c r="D67" s="61">
        <f t="shared" si="30"/>
        <v>5</v>
      </c>
      <c r="E67" s="61">
        <f t="shared" ref="E67:E71" si="32">B67+D67</f>
        <v>9</v>
      </c>
      <c r="F67" s="61">
        <v>16</v>
      </c>
      <c r="G67" s="62">
        <v>144</v>
      </c>
      <c r="H67" s="69">
        <f t="shared" si="31"/>
        <v>3</v>
      </c>
      <c r="I67" s="70">
        <f>ROUND(H67,0)</f>
        <v>3</v>
      </c>
      <c r="J67" s="54" t="s">
        <v>182</v>
      </c>
      <c r="K67" s="54" t="s">
        <v>181</v>
      </c>
      <c r="L67" s="54" t="s">
        <v>181</v>
      </c>
      <c r="M67" s="85"/>
    </row>
    <row r="68" spans="1:13" x14ac:dyDescent="0.2">
      <c r="A68" s="53" t="s">
        <v>150</v>
      </c>
      <c r="B68" s="60">
        <v>4</v>
      </c>
      <c r="C68" s="54" t="s">
        <v>137</v>
      </c>
      <c r="D68" s="61">
        <f t="shared" si="30"/>
        <v>5</v>
      </c>
      <c r="E68" s="61">
        <f t="shared" si="32"/>
        <v>9</v>
      </c>
      <c r="F68" s="61">
        <v>16</v>
      </c>
      <c r="G68" s="62">
        <v>144</v>
      </c>
      <c r="H68" s="69">
        <f t="shared" si="31"/>
        <v>3</v>
      </c>
      <c r="I68" s="70">
        <f>ROUND(H68,0)</f>
        <v>3</v>
      </c>
      <c r="J68" s="70" t="s">
        <v>181</v>
      </c>
      <c r="K68" s="54" t="s">
        <v>181</v>
      </c>
      <c r="L68" s="54" t="s">
        <v>181</v>
      </c>
      <c r="M68" s="117" t="s">
        <v>188</v>
      </c>
    </row>
    <row r="69" spans="1:13" ht="25.5" x14ac:dyDescent="0.2">
      <c r="A69" s="53" t="s">
        <v>173</v>
      </c>
      <c r="B69" s="60">
        <v>4</v>
      </c>
      <c r="C69" s="54" t="s">
        <v>137</v>
      </c>
      <c r="D69" s="61">
        <f t="shared" si="30"/>
        <v>5</v>
      </c>
      <c r="E69" s="61">
        <f t="shared" si="32"/>
        <v>9</v>
      </c>
      <c r="F69" s="61">
        <v>16</v>
      </c>
      <c r="G69" s="62">
        <v>144</v>
      </c>
      <c r="H69" s="69">
        <f t="shared" si="31"/>
        <v>3</v>
      </c>
      <c r="I69" s="70">
        <v>3</v>
      </c>
      <c r="J69" s="70" t="s">
        <v>181</v>
      </c>
      <c r="K69" s="54" t="s">
        <v>181</v>
      </c>
      <c r="L69" s="54" t="s">
        <v>181</v>
      </c>
      <c r="M69" s="117" t="s">
        <v>110</v>
      </c>
    </row>
    <row r="70" spans="1:13" x14ac:dyDescent="0.2">
      <c r="A70" s="53" t="s">
        <v>155</v>
      </c>
      <c r="B70" s="60">
        <v>4</v>
      </c>
      <c r="C70" s="54" t="s">
        <v>138</v>
      </c>
      <c r="D70" s="61">
        <f t="shared" si="30"/>
        <v>5</v>
      </c>
      <c r="E70" s="61">
        <f t="shared" si="32"/>
        <v>9</v>
      </c>
      <c r="F70" s="61">
        <v>16</v>
      </c>
      <c r="G70" s="62">
        <v>144</v>
      </c>
      <c r="H70" s="69">
        <f t="shared" si="31"/>
        <v>3</v>
      </c>
      <c r="I70" s="70">
        <f>ROUND(H70,0)</f>
        <v>3</v>
      </c>
      <c r="J70" s="70" t="s">
        <v>182</v>
      </c>
      <c r="K70" s="54" t="s">
        <v>181</v>
      </c>
      <c r="L70" s="54" t="s">
        <v>181</v>
      </c>
      <c r="M70" s="117" t="s">
        <v>189</v>
      </c>
    </row>
    <row r="71" spans="1:13" x14ac:dyDescent="0.2">
      <c r="A71" s="59" t="s">
        <v>117</v>
      </c>
      <c r="B71" s="60">
        <v>2</v>
      </c>
      <c r="C71" s="54" t="s">
        <v>137</v>
      </c>
      <c r="D71" s="61">
        <f t="shared" si="30"/>
        <v>4</v>
      </c>
      <c r="E71" s="61">
        <f t="shared" si="32"/>
        <v>6</v>
      </c>
      <c r="F71" s="61">
        <v>16</v>
      </c>
      <c r="G71" s="62">
        <v>96</v>
      </c>
      <c r="H71" s="69">
        <f t="shared" si="31"/>
        <v>2</v>
      </c>
      <c r="I71" s="70">
        <f>ROUND(H71,0)</f>
        <v>2</v>
      </c>
      <c r="J71" s="70" t="s">
        <v>181</v>
      </c>
      <c r="K71" s="54" t="s">
        <v>181</v>
      </c>
      <c r="L71" s="54" t="s">
        <v>181</v>
      </c>
      <c r="M71" s="85"/>
    </row>
    <row r="72" spans="1:13" x14ac:dyDescent="0.2">
      <c r="A72" s="65" t="s">
        <v>139</v>
      </c>
      <c r="B72" s="66">
        <f>SUM(B66:B71)</f>
        <v>22</v>
      </c>
      <c r="C72" s="81" t="s">
        <v>138</v>
      </c>
      <c r="D72" s="66">
        <f>SUM(D66:D71)</f>
        <v>29</v>
      </c>
      <c r="E72" s="66">
        <f>SUM(E66:E71)</f>
        <v>51</v>
      </c>
      <c r="F72" s="66"/>
      <c r="G72" s="66">
        <f>SUM(G66:G71)</f>
        <v>816</v>
      </c>
      <c r="H72" s="66"/>
      <c r="I72" s="67">
        <f>SUM(I66:I71)</f>
        <v>17</v>
      </c>
      <c r="J72" s="67"/>
      <c r="K72" s="67"/>
      <c r="L72" s="67"/>
      <c r="M72" s="86"/>
    </row>
    <row r="73" spans="1:13" x14ac:dyDescent="0.2">
      <c r="A73" s="82" t="s">
        <v>147</v>
      </c>
      <c r="B73" s="83"/>
      <c r="C73" s="91"/>
      <c r="D73" s="83"/>
      <c r="E73" s="83"/>
      <c r="F73" s="83"/>
      <c r="G73" s="83"/>
      <c r="H73" s="83"/>
      <c r="I73" s="83"/>
      <c r="J73" s="83"/>
      <c r="K73" s="83"/>
      <c r="L73" s="83"/>
      <c r="M73" s="84"/>
    </row>
    <row r="74" spans="1:13" x14ac:dyDescent="0.2">
      <c r="A74" s="53" t="s">
        <v>118</v>
      </c>
      <c r="B74" s="60">
        <v>4</v>
      </c>
      <c r="C74" s="54" t="s">
        <v>137</v>
      </c>
      <c r="D74" s="61">
        <f t="shared" ref="D74:D79" si="33">(G74-(B74*16))/16</f>
        <v>5</v>
      </c>
      <c r="E74" s="54">
        <f>B74+D74</f>
        <v>9</v>
      </c>
      <c r="F74" s="54">
        <v>16</v>
      </c>
      <c r="G74" s="74">
        <v>144</v>
      </c>
      <c r="H74" s="69">
        <f t="shared" ref="H74:H79" si="34">G74/48</f>
        <v>3</v>
      </c>
      <c r="I74" s="56">
        <f>ROUND(H74,0)</f>
        <v>3</v>
      </c>
      <c r="J74" s="54" t="s">
        <v>182</v>
      </c>
      <c r="K74" s="54" t="s">
        <v>181</v>
      </c>
      <c r="L74" s="54" t="s">
        <v>181</v>
      </c>
      <c r="M74" s="85"/>
    </row>
    <row r="75" spans="1:13" x14ac:dyDescent="0.2">
      <c r="A75" s="53" t="s">
        <v>163</v>
      </c>
      <c r="B75" s="60">
        <v>4</v>
      </c>
      <c r="C75" s="54" t="s">
        <v>138</v>
      </c>
      <c r="D75" s="61">
        <f t="shared" si="33"/>
        <v>5</v>
      </c>
      <c r="E75" s="54">
        <f t="shared" ref="E75:E79" si="35">B75+D75</f>
        <v>9</v>
      </c>
      <c r="F75" s="54">
        <v>16</v>
      </c>
      <c r="G75" s="74">
        <v>144</v>
      </c>
      <c r="H75" s="69">
        <f t="shared" si="34"/>
        <v>3</v>
      </c>
      <c r="I75" s="56">
        <f t="shared" ref="I75:I79" si="36">ROUND(H75,0)</f>
        <v>3</v>
      </c>
      <c r="J75" s="70" t="s">
        <v>182</v>
      </c>
      <c r="K75" s="54" t="s">
        <v>181</v>
      </c>
      <c r="L75" s="54" t="s">
        <v>181</v>
      </c>
      <c r="M75" s="85"/>
    </row>
    <row r="76" spans="1:13" x14ac:dyDescent="0.2">
      <c r="A76" s="53" t="s">
        <v>164</v>
      </c>
      <c r="B76" s="60">
        <v>4</v>
      </c>
      <c r="C76" s="54" t="s">
        <v>138</v>
      </c>
      <c r="D76" s="61">
        <f t="shared" si="33"/>
        <v>5</v>
      </c>
      <c r="E76" s="54">
        <f t="shared" si="35"/>
        <v>9</v>
      </c>
      <c r="F76" s="54">
        <v>16</v>
      </c>
      <c r="G76" s="74">
        <v>144</v>
      </c>
      <c r="H76" s="69">
        <f t="shared" si="34"/>
        <v>3</v>
      </c>
      <c r="I76" s="56">
        <f t="shared" si="36"/>
        <v>3</v>
      </c>
      <c r="J76" s="54" t="s">
        <v>182</v>
      </c>
      <c r="K76" s="54" t="s">
        <v>181</v>
      </c>
      <c r="L76" s="54" t="s">
        <v>181</v>
      </c>
      <c r="M76" s="85"/>
    </row>
    <row r="77" spans="1:13" x14ac:dyDescent="0.2">
      <c r="A77" s="92" t="s">
        <v>120</v>
      </c>
      <c r="B77" s="60">
        <v>4</v>
      </c>
      <c r="C77" s="54" t="s">
        <v>137</v>
      </c>
      <c r="D77" s="61">
        <f t="shared" si="33"/>
        <v>5</v>
      </c>
      <c r="E77" s="54">
        <f t="shared" si="35"/>
        <v>9</v>
      </c>
      <c r="F77" s="54">
        <v>16</v>
      </c>
      <c r="G77" s="74">
        <v>144</v>
      </c>
      <c r="H77" s="69">
        <f t="shared" si="34"/>
        <v>3</v>
      </c>
      <c r="I77" s="56">
        <f t="shared" si="36"/>
        <v>3</v>
      </c>
      <c r="J77" s="70" t="s">
        <v>181</v>
      </c>
      <c r="K77" s="54" t="s">
        <v>181</v>
      </c>
      <c r="L77" s="54" t="s">
        <v>181</v>
      </c>
      <c r="M77" s="53" t="s">
        <v>150</v>
      </c>
    </row>
    <row r="78" spans="1:13" x14ac:dyDescent="0.2">
      <c r="A78" s="53" t="s">
        <v>165</v>
      </c>
      <c r="B78" s="60">
        <v>2</v>
      </c>
      <c r="C78" s="54" t="s">
        <v>137</v>
      </c>
      <c r="D78" s="61">
        <f t="shared" si="33"/>
        <v>4</v>
      </c>
      <c r="E78" s="54">
        <f t="shared" si="35"/>
        <v>6</v>
      </c>
      <c r="F78" s="54">
        <v>16</v>
      </c>
      <c r="G78" s="74">
        <v>96</v>
      </c>
      <c r="H78" s="69">
        <f t="shared" si="34"/>
        <v>2</v>
      </c>
      <c r="I78" s="56">
        <f t="shared" si="36"/>
        <v>2</v>
      </c>
      <c r="J78" s="54" t="s">
        <v>181</v>
      </c>
      <c r="K78" s="54" t="s">
        <v>181</v>
      </c>
      <c r="L78" s="54" t="s">
        <v>181</v>
      </c>
      <c r="M78" s="53" t="s">
        <v>155</v>
      </c>
    </row>
    <row r="79" spans="1:13" x14ac:dyDescent="0.2">
      <c r="A79" s="93" t="s">
        <v>121</v>
      </c>
      <c r="B79" s="60">
        <v>4</v>
      </c>
      <c r="C79" s="54" t="s">
        <v>137</v>
      </c>
      <c r="D79" s="61">
        <f t="shared" si="33"/>
        <v>5</v>
      </c>
      <c r="E79" s="54">
        <f t="shared" si="35"/>
        <v>9</v>
      </c>
      <c r="F79" s="54">
        <v>16</v>
      </c>
      <c r="G79" s="74">
        <v>144</v>
      </c>
      <c r="H79" s="69">
        <f t="shared" si="34"/>
        <v>3</v>
      </c>
      <c r="I79" s="56">
        <f t="shared" si="36"/>
        <v>3</v>
      </c>
      <c r="J79" s="70" t="s">
        <v>181</v>
      </c>
      <c r="K79" s="54" t="s">
        <v>181</v>
      </c>
      <c r="L79" s="54" t="s">
        <v>181</v>
      </c>
      <c r="M79" s="85"/>
    </row>
    <row r="80" spans="1:13" x14ac:dyDescent="0.2">
      <c r="A80" s="65" t="s">
        <v>139</v>
      </c>
      <c r="B80" s="66">
        <f>SUM(B74:B79)</f>
        <v>22</v>
      </c>
      <c r="C80" s="81"/>
      <c r="D80" s="66">
        <f>SUM(D74:D79)</f>
        <v>29</v>
      </c>
      <c r="E80" s="66">
        <f>SUM(E74:E79)</f>
        <v>51</v>
      </c>
      <c r="F80" s="66"/>
      <c r="G80" s="66">
        <f>SUM(G74:G79)</f>
        <v>816</v>
      </c>
      <c r="H80" s="66"/>
      <c r="I80" s="67">
        <f>SUM(I74:I79)</f>
        <v>17</v>
      </c>
      <c r="J80" s="67"/>
      <c r="K80" s="67"/>
      <c r="L80" s="67"/>
      <c r="M80" s="86"/>
    </row>
    <row r="81" spans="1:13" x14ac:dyDescent="0.2">
      <c r="A81" s="87" t="s">
        <v>148</v>
      </c>
      <c r="B81" s="88"/>
      <c r="C81" s="89" t="s">
        <v>138</v>
      </c>
      <c r="D81" s="88"/>
      <c r="E81" s="88"/>
      <c r="F81" s="88"/>
      <c r="G81" s="88"/>
      <c r="H81" s="88"/>
      <c r="I81" s="88"/>
      <c r="J81" s="88"/>
      <c r="K81" s="88"/>
      <c r="L81" s="83"/>
      <c r="M81" s="84"/>
    </row>
    <row r="82" spans="1:13" x14ac:dyDescent="0.2">
      <c r="A82" s="53" t="s">
        <v>190</v>
      </c>
      <c r="B82" s="60">
        <v>4</v>
      </c>
      <c r="C82" s="54" t="s">
        <v>138</v>
      </c>
      <c r="D82" s="61">
        <f t="shared" ref="D82:D85" si="37">(G82-(B82*16))/16</f>
        <v>5</v>
      </c>
      <c r="E82" s="61">
        <f>B82+D82</f>
        <v>9</v>
      </c>
      <c r="F82" s="61">
        <v>16</v>
      </c>
      <c r="G82" s="62">
        <v>144</v>
      </c>
      <c r="H82" s="69">
        <f t="shared" ref="H82:H85" si="38">G82/48</f>
        <v>3</v>
      </c>
      <c r="I82" s="70">
        <f>ROUND(H82,0)</f>
        <v>3</v>
      </c>
      <c r="J82" s="70" t="s">
        <v>182</v>
      </c>
      <c r="K82" s="54" t="s">
        <v>181</v>
      </c>
      <c r="L82" s="54" t="s">
        <v>181</v>
      </c>
      <c r="M82" s="118"/>
    </row>
    <row r="83" spans="1:13" x14ac:dyDescent="0.2">
      <c r="A83" s="53" t="s">
        <v>191</v>
      </c>
      <c r="B83" s="60">
        <v>4</v>
      </c>
      <c r="C83" s="54" t="s">
        <v>138</v>
      </c>
      <c r="D83" s="61">
        <f t="shared" si="37"/>
        <v>5</v>
      </c>
      <c r="E83" s="61">
        <f t="shared" ref="E83:E85" si="39">B83+D83</f>
        <v>9</v>
      </c>
      <c r="F83" s="61">
        <v>16</v>
      </c>
      <c r="G83" s="62">
        <v>144</v>
      </c>
      <c r="H83" s="69">
        <f t="shared" si="38"/>
        <v>3</v>
      </c>
      <c r="I83" s="70">
        <f>ROUND(H83,0)</f>
        <v>3</v>
      </c>
      <c r="J83" s="54" t="s">
        <v>182</v>
      </c>
      <c r="K83" s="54" t="s">
        <v>181</v>
      </c>
      <c r="L83" s="54" t="s">
        <v>181</v>
      </c>
      <c r="M83" s="71"/>
    </row>
    <row r="84" spans="1:13" ht="13.5" thickBot="1" x14ac:dyDescent="0.25">
      <c r="A84" s="94" t="s">
        <v>156</v>
      </c>
      <c r="B84" s="60">
        <v>2</v>
      </c>
      <c r="C84" s="54" t="s">
        <v>137</v>
      </c>
      <c r="D84" s="61">
        <f t="shared" si="37"/>
        <v>4</v>
      </c>
      <c r="E84" s="61">
        <f t="shared" si="39"/>
        <v>6</v>
      </c>
      <c r="F84" s="61">
        <v>16</v>
      </c>
      <c r="G84" s="62">
        <v>96</v>
      </c>
      <c r="H84" s="69">
        <f t="shared" si="38"/>
        <v>2</v>
      </c>
      <c r="I84" s="70">
        <f t="shared" ref="I84:I85" si="40">ROUND(H84,0)</f>
        <v>2</v>
      </c>
      <c r="J84" s="70" t="s">
        <v>181</v>
      </c>
      <c r="K84" s="54" t="s">
        <v>181</v>
      </c>
      <c r="L84" s="54" t="s">
        <v>181</v>
      </c>
      <c r="M84" s="85"/>
    </row>
    <row r="85" spans="1:13" ht="13.5" thickBot="1" x14ac:dyDescent="0.25">
      <c r="A85" s="96" t="s">
        <v>154</v>
      </c>
      <c r="B85" s="60">
        <v>2</v>
      </c>
      <c r="C85" s="54" t="s">
        <v>137</v>
      </c>
      <c r="D85" s="61">
        <f t="shared" si="37"/>
        <v>22</v>
      </c>
      <c r="E85" s="61">
        <f t="shared" si="39"/>
        <v>24</v>
      </c>
      <c r="F85" s="61">
        <v>16</v>
      </c>
      <c r="G85" s="62">
        <v>384</v>
      </c>
      <c r="H85" s="69">
        <f t="shared" si="38"/>
        <v>8</v>
      </c>
      <c r="I85" s="70">
        <f t="shared" si="40"/>
        <v>8</v>
      </c>
      <c r="J85" s="54" t="s">
        <v>181</v>
      </c>
      <c r="K85" s="54" t="s">
        <v>181</v>
      </c>
      <c r="L85" s="54" t="s">
        <v>181</v>
      </c>
      <c r="M85" s="93" t="s">
        <v>121</v>
      </c>
    </row>
    <row r="86" spans="1:13" x14ac:dyDescent="0.2">
      <c r="A86" s="78" t="s">
        <v>139</v>
      </c>
      <c r="B86" s="80">
        <f>SUM(B82:B85)</f>
        <v>12</v>
      </c>
      <c r="C86" s="79"/>
      <c r="D86" s="80">
        <f>SUM(D82:D85)</f>
        <v>36</v>
      </c>
      <c r="E86" s="80">
        <f>SUM(E82:E85)</f>
        <v>48</v>
      </c>
      <c r="F86" s="80"/>
      <c r="G86" s="80">
        <f>SUM(G82:G85)</f>
        <v>768</v>
      </c>
      <c r="H86" s="80"/>
      <c r="I86" s="75">
        <f>SUM(I82:I85)</f>
        <v>16</v>
      </c>
      <c r="J86" s="75"/>
      <c r="K86" s="75"/>
      <c r="L86" s="75"/>
      <c r="M86" s="75"/>
    </row>
    <row r="87" spans="1:13" ht="13.5" thickBot="1" x14ac:dyDescent="0.25">
      <c r="A87" s="97" t="s">
        <v>139</v>
      </c>
      <c r="B87" s="98">
        <f>B86+B80+B72+B64+B56+B47+B39+B31+B22+B13</f>
        <v>209</v>
      </c>
      <c r="C87" s="99"/>
      <c r="D87" s="100">
        <f>D86+D80+D72+D64+D56+D47+D39+D31+D22+D13</f>
        <v>304</v>
      </c>
      <c r="E87" s="100">
        <f>E86+E80+E72+E64+E56+E47+E39+E31+E22+E13</f>
        <v>513</v>
      </c>
      <c r="F87" s="100"/>
      <c r="G87" s="100">
        <f ca="1">#REF!+G22+G31+G39+G47+G56+G64+G72+G80+G86</f>
        <v>7328</v>
      </c>
      <c r="H87" s="100"/>
      <c r="I87" s="101">
        <f>I86+I80+I72+I64+I56+I47+I39+I31+I22+I13</f>
        <v>171</v>
      </c>
      <c r="J87" s="101"/>
      <c r="K87" s="101"/>
      <c r="L87" s="101"/>
      <c r="M87" s="101"/>
    </row>
    <row r="88" spans="1:13" ht="13.5" thickBot="1" x14ac:dyDescent="0.25">
      <c r="A88" s="102" t="s">
        <v>149</v>
      </c>
      <c r="B88" s="103">
        <v>63</v>
      </c>
      <c r="C88" s="104"/>
      <c r="D88" s="164"/>
      <c r="E88" s="165"/>
      <c r="F88" s="165"/>
      <c r="G88" s="165"/>
      <c r="H88" s="165"/>
      <c r="I88" s="165"/>
      <c r="J88" s="165"/>
      <c r="K88" s="165"/>
      <c r="L88" s="165"/>
      <c r="M88" s="166"/>
    </row>
    <row r="89" spans="1:13" x14ac:dyDescent="0.2">
      <c r="A89" s="112"/>
      <c r="B89" s="105"/>
      <c r="C89" s="105"/>
    </row>
    <row r="92" spans="1:13" x14ac:dyDescent="0.2">
      <c r="A92" s="107"/>
      <c r="B92" s="108"/>
      <c r="C92" s="108"/>
      <c r="D92" s="108"/>
      <c r="E92" s="108"/>
      <c r="F92" s="108"/>
      <c r="G92" s="108"/>
      <c r="H92" s="108"/>
      <c r="I92" s="108"/>
      <c r="J92" s="108"/>
      <c r="K92" s="108"/>
      <c r="L92" s="108"/>
      <c r="M92" s="108"/>
    </row>
    <row r="93" spans="1:13" x14ac:dyDescent="0.2">
      <c r="A93" s="95"/>
      <c r="B93" s="109"/>
      <c r="C93" s="109"/>
      <c r="D93" s="109"/>
      <c r="E93" s="109"/>
      <c r="F93" s="109"/>
      <c r="G93" s="110"/>
      <c r="H93" s="109"/>
      <c r="I93" s="109"/>
      <c r="J93" s="109"/>
      <c r="K93" s="109"/>
      <c r="L93" s="109"/>
      <c r="M93" s="109"/>
    </row>
    <row r="94" spans="1:13" x14ac:dyDescent="0.2">
      <c r="A94" s="107"/>
      <c r="B94" s="108"/>
      <c r="C94" s="108"/>
      <c r="D94" s="108"/>
      <c r="E94" s="108"/>
      <c r="F94" s="108"/>
      <c r="G94" s="108"/>
      <c r="H94" s="108"/>
      <c r="I94" s="108"/>
      <c r="J94" s="108"/>
      <c r="K94" s="108"/>
      <c r="L94" s="108"/>
      <c r="M94" s="108"/>
    </row>
    <row r="95" spans="1:13" x14ac:dyDescent="0.2">
      <c r="A95" s="95"/>
      <c r="B95" s="109"/>
      <c r="C95" s="109"/>
      <c r="D95" s="109"/>
      <c r="E95" s="109"/>
      <c r="F95" s="109"/>
      <c r="G95" s="110"/>
      <c r="H95" s="109"/>
      <c r="I95" s="109"/>
      <c r="J95" s="109"/>
      <c r="K95" s="109"/>
      <c r="L95" s="109"/>
      <c r="M95" s="109"/>
    </row>
  </sheetData>
  <mergeCells count="13">
    <mergeCell ref="D88:M88"/>
    <mergeCell ref="M1:M3"/>
    <mergeCell ref="A1:A3"/>
    <mergeCell ref="B1:B3"/>
    <mergeCell ref="D1:D3"/>
    <mergeCell ref="E1:E3"/>
    <mergeCell ref="F1:F3"/>
    <mergeCell ref="G1:G3"/>
    <mergeCell ref="H1:H3"/>
    <mergeCell ref="I1:I3"/>
    <mergeCell ref="J1:J3"/>
    <mergeCell ref="K1:K3"/>
    <mergeCell ref="L1:L3"/>
  </mergeCells>
  <printOptions horizontalCentered="1" verticalCentered="1"/>
  <pageMargins left="0" right="0" top="0" bottom="0" header="0" footer="0"/>
  <pageSetup paperSize="9" scale="70" fitToWidth="2" orientation="landscape" horizontalDpi="4294967292" verticalDpi="0" r:id="rId1"/>
  <rowBreaks count="1" manualBreakCount="1">
    <brk id="47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PLAN DE ESTUDIOS PROPUESTO</vt:lpstr>
      <vt:lpstr>ASIGNACION DE CREDITOS </vt:lpstr>
      <vt:lpstr>'ASIGNACION DE CREDITOS '!Área_de_impresión</vt:lpstr>
      <vt:lpstr>'PLAN DE ESTUDIOS PROPUESTO'!Área_de_impresión</vt:lpstr>
      <vt:lpstr>'ASIGNACION DE CREDITOS '!Títulos_a_imprimir</vt:lpstr>
      <vt:lpstr>'PLAN DE ESTUDIOS PROPUESTO'!Títulos_a_imprimir</vt:lpstr>
    </vt:vector>
  </TitlesOfParts>
  <Company>MICROSOFT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PUBLISHAR XP</dc:creator>
  <cp:lastModifiedBy>Angel Chavez</cp:lastModifiedBy>
  <cp:lastPrinted>2017-07-19T00:52:00Z</cp:lastPrinted>
  <dcterms:created xsi:type="dcterms:W3CDTF">2003-04-20T15:58:18Z</dcterms:created>
  <dcterms:modified xsi:type="dcterms:W3CDTF">2023-06-01T19:16:40Z</dcterms:modified>
</cp:coreProperties>
</file>